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450" firstSheet="2" activeTab="2"/>
  </bookViews>
  <sheets>
    <sheet name="КОБ ВА ВАШ" sheetId="1" state="hidden" r:id="rId1"/>
    <sheet name="Лист2" sheetId="2" state="hidden" r:id="rId2"/>
    <sheet name="ВАШ умумий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'КОБ ВА ВАШ'!$A$5:$P$127</definedName>
    <definedName name="_xlnm._FilterDatabase" localSheetId="2" hidden="1">'ВАШ умумий'!$A$4:$K$89</definedName>
    <definedName name="_Per2">[1]Date!$I$5</definedName>
    <definedName name="_Tit1">[2]Tit!$A$1:$A$4</definedName>
    <definedName name="_Tit3">[2]Tit!$B$1:$B$4</definedName>
    <definedName name="_xlnm._FilterDatabase" hidden="1">#REF!</definedName>
    <definedName name="dates">[3]Отчеты!$C$5</definedName>
    <definedName name="ddd">[4]WORK!$G$1:$T$8201,[4]WORK!#REF!</definedName>
    <definedName name="FullDate">[2]Date!$F$5:$G$20</definedName>
    <definedName name="Person">[2]Date!$I$4:$I$7</definedName>
    <definedName name="PMon2">[2]Date!$F$1</definedName>
    <definedName name="PNumMon">[2]Date!$E$1</definedName>
    <definedName name="Prim1">[2]Tit!$A$9</definedName>
    <definedName name="Prim3">[2]Tit!$B$9</definedName>
    <definedName name="PYear2">[2]Date!$G$1</definedName>
    <definedName name="Q">[4]WORK!$G$1:$T$8201,[4]WORK!#REF!</definedName>
    <definedName name="rrrr" hidden="1">#REF!</definedName>
    <definedName name="s" hidden="1">#REF!</definedName>
    <definedName name="SetBanks">[2]Banks!$B$3:$B$30,[2]Banks!$D$3:$D$30</definedName>
    <definedName name="SetDay">[2]Date!$J$9:$J$20</definedName>
    <definedName name="TABLE">#REF!</definedName>
    <definedName name="TABLE_10">#REF!</definedName>
    <definedName name="TABLE_11">#REF!</definedName>
    <definedName name="TABLE_12">#REF!</definedName>
    <definedName name="TABLE_13">#REF!</definedName>
    <definedName name="TABLE_14">#REF!</definedName>
    <definedName name="TABLE_15">#REF!</definedName>
    <definedName name="TABLE_16">#REF!</definedName>
    <definedName name="TABLE_17">#REF!</definedName>
    <definedName name="TABLE_18">#REF!</definedName>
    <definedName name="TABLE_19">#REF!</definedName>
    <definedName name="TABLE_2">#REF!</definedName>
    <definedName name="TABLE_20">#REF!</definedName>
    <definedName name="TABLE_21">#REF!</definedName>
    <definedName name="TABLE_22">#REF!</definedName>
    <definedName name="TABLE_23">#REF!</definedName>
    <definedName name="TABLE_24">#REF!</definedName>
    <definedName name="TABLE_25">#REF!</definedName>
    <definedName name="TABLE_26">#REF!</definedName>
    <definedName name="TABLE_27">#REF!</definedName>
    <definedName name="TABLE_28">#REF!</definedName>
    <definedName name="TABLE_29">#REF!</definedName>
    <definedName name="TABLE_30">#REF!</definedName>
    <definedName name="TABLE_31">#REF!</definedName>
    <definedName name="TABLE_32">#REF!</definedName>
    <definedName name="TABLE_33">#REF!</definedName>
    <definedName name="TABLE_34">#REF!</definedName>
    <definedName name="TABLE_35">#REF!</definedName>
    <definedName name="TABLE_36">#REF!</definedName>
    <definedName name="TABLE_37">#REF!</definedName>
    <definedName name="TABLE_38">#REF!</definedName>
    <definedName name="TABLE_39">'[5]ПРОД(Б)'!#REF!</definedName>
    <definedName name="TABLE_40">'[5]ПРОД(Б)'!#REF!</definedName>
    <definedName name="TABLE_41">'[5]ПРОД(Б)'!#REF!</definedName>
    <definedName name="TABLE_42">'[5]ПРОД(Б)'!#REF!</definedName>
    <definedName name="TABLE_43">'[5]ПРОД(Б)'!#REF!</definedName>
    <definedName name="TABLE_44">'[5]ПРОД(Б)'!#REF!</definedName>
    <definedName name="TABLE_45">'[5]ПРОД(Б)'!#REF!</definedName>
    <definedName name="TABLE_46">'[5]ПРОД(Б)'!#REF!</definedName>
    <definedName name="TABLE_47">'[5]ПРОД(Б)'!#REF!</definedName>
    <definedName name="TABLE_48">'[5]ПРОД(Б)'!#REF!</definedName>
    <definedName name="TABLE_5">#REF!</definedName>
    <definedName name="TABLE_55">'[5]ПРОД(Б)'!#REF!</definedName>
    <definedName name="TABLE_56">'[5]ПРОД(Б)'!#REF!</definedName>
    <definedName name="TABLE_6">#REF!</definedName>
    <definedName name="TABLE_7">#REF!</definedName>
    <definedName name="TABLE_8">#REF!</definedName>
    <definedName name="TABLE_9">#REF!</definedName>
    <definedName name="Database">#REF!</definedName>
    <definedName name="_xlnm.Print_Titles" localSheetId="0">'КОБ ВА ВАШ'!$3:$4</definedName>
    <definedName name="_xlnm.Print_Area" localSheetId="0">'КОБ ВА ВАШ'!$B$1:$P$143</definedName>
    <definedName name="_xlnm.Print_Area">[4]WORK!$G$1:$T$8201,[4]WORK!#REF!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<sst xmlns="http://schemas.openxmlformats.org/spreadsheetml/2006/main" count="1346" uniqueCount="606">
  <si>
    <t>Ўзмиллийбанк АЖ тизимида рўйхатга олинган Валюта айирбошлаш шаҳобчалари тўғрисида МАЪЛУМОТ</t>
  </si>
  <si>
    <t>Т.Р.</t>
  </si>
  <si>
    <t>Обменный</t>
  </si>
  <si>
    <t>ВАШ рақами</t>
  </si>
  <si>
    <t>Областной</t>
  </si>
  <si>
    <t>Вилоят филиаллар номлари</t>
  </si>
  <si>
    <t>Код отделения</t>
  </si>
  <si>
    <t>банк филиали коди</t>
  </si>
  <si>
    <t>ВАШ</t>
  </si>
  <si>
    <t>пункт</t>
  </si>
  <si>
    <r>
      <rPr>
        <b/>
        <sz val="10"/>
        <rFont val="Times New Roman"/>
        <charset val="204"/>
      </rPr>
      <t xml:space="preserve">ВАШлар  Жами: </t>
    </r>
    <r>
      <rPr>
        <b/>
        <sz val="11"/>
        <rFont val="Times New Roman"/>
        <charset val="204"/>
      </rPr>
      <t>108</t>
    </r>
  </si>
  <si>
    <t>код</t>
  </si>
  <si>
    <t>Жойлашган манзил</t>
  </si>
  <si>
    <t>Иш тартиби</t>
  </si>
  <si>
    <t>Хозирги кунда ишлаётган</t>
  </si>
  <si>
    <t>03002001</t>
  </si>
  <si>
    <t>030</t>
  </si>
  <si>
    <t xml:space="preserve"> Андижон вилоят филиали</t>
  </si>
  <si>
    <t>№00074</t>
  </si>
  <si>
    <t>банк биноси</t>
  </si>
  <si>
    <t>Иш кунлари</t>
  </si>
  <si>
    <t>Ишламоқда</t>
  </si>
  <si>
    <t>03002007</t>
  </si>
  <si>
    <t xml:space="preserve"> Асака филиали</t>
  </si>
  <si>
    <t>№00893</t>
  </si>
  <si>
    <t>03002002</t>
  </si>
  <si>
    <t xml:space="preserve"> Марҳамат филиали</t>
  </si>
  <si>
    <t>№00955</t>
  </si>
  <si>
    <t>Банкнинг Андижон вилоят филиали тасарруфида жами</t>
  </si>
  <si>
    <t>06002001</t>
  </si>
  <si>
    <t>060</t>
  </si>
  <si>
    <t xml:space="preserve"> Бухоро вилоят филиали</t>
  </si>
  <si>
    <t>№00084</t>
  </si>
  <si>
    <t>06002021</t>
  </si>
  <si>
    <t>Бухоро вилоят филиали, Бухара Азия меҳмонхонаси</t>
  </si>
  <si>
    <t>гостиница</t>
  </si>
  <si>
    <t>Хар куни соат 9:00 дан 20:00 гача</t>
  </si>
  <si>
    <t>Ёпиқ</t>
  </si>
  <si>
    <t>06002026</t>
  </si>
  <si>
    <t>Бухоро вилоят филиали, Бухара Гранд меҳмонхонаси</t>
  </si>
  <si>
    <t>Хар куни соат 9:00 дан18:00 гача</t>
  </si>
  <si>
    <t>06002033</t>
  </si>
  <si>
    <t>Бухоро вилоят филиали, Бухоро аэропорти биноси</t>
  </si>
  <si>
    <t>аэропорт</t>
  </si>
  <si>
    <t>Рейс бўлган кунлари</t>
  </si>
  <si>
    <t>06002007</t>
  </si>
  <si>
    <t xml:space="preserve"> Ғиждувон филиали</t>
  </si>
  <si>
    <t>№00849</t>
  </si>
  <si>
    <t>06002028</t>
  </si>
  <si>
    <t xml:space="preserve"> Когон филиали</t>
  </si>
  <si>
    <t>№00899</t>
  </si>
  <si>
    <t>06002036</t>
  </si>
  <si>
    <t xml:space="preserve"> Когон филиали-2</t>
  </si>
  <si>
    <t>вокзал</t>
  </si>
  <si>
    <t>06002011</t>
  </si>
  <si>
    <t xml:space="preserve"> Қоракул филиали</t>
  </si>
  <si>
    <t>№00910</t>
  </si>
  <si>
    <t>06002010</t>
  </si>
  <si>
    <t xml:space="preserve"> Ромитон филиали</t>
  </si>
  <si>
    <t>№00943</t>
  </si>
  <si>
    <t>Қоровулбозор БХМ</t>
  </si>
  <si>
    <t>Шофиркон БХМ</t>
  </si>
  <si>
    <t>Вобкент БХМ</t>
  </si>
  <si>
    <t>Банкнинг Бухоро вилоят филиали тасарруфида жами</t>
  </si>
  <si>
    <t>08002001</t>
  </si>
  <si>
    <t>080</t>
  </si>
  <si>
    <t xml:space="preserve"> Жиззах вилоят филиали</t>
  </si>
  <si>
    <t>№00121</t>
  </si>
  <si>
    <t>08002003</t>
  </si>
  <si>
    <t xml:space="preserve"> Индустриал филиали</t>
  </si>
  <si>
    <t>№00892</t>
  </si>
  <si>
    <t>08002002</t>
  </si>
  <si>
    <t xml:space="preserve"> Мирзачўл филиали</t>
  </si>
  <si>
    <t>№00916</t>
  </si>
  <si>
    <t>Банкнинг Жиззах вилоят филиали тасарруфида жами</t>
  </si>
  <si>
    <t>10002022</t>
  </si>
  <si>
    <t>100</t>
  </si>
  <si>
    <t xml:space="preserve"> Қарши вилоят филиали</t>
  </si>
  <si>
    <t>№00150</t>
  </si>
  <si>
    <t>10002006</t>
  </si>
  <si>
    <t xml:space="preserve"> Шахрисабз филиали</t>
  </si>
  <si>
    <t>№00191</t>
  </si>
  <si>
    <t>10002009</t>
  </si>
  <si>
    <t xml:space="preserve"> Ғўзор филиали</t>
  </si>
  <si>
    <t>№00894</t>
  </si>
  <si>
    <t>10002025</t>
  </si>
  <si>
    <t xml:space="preserve"> Муборак филиали</t>
  </si>
  <si>
    <t>№00844</t>
  </si>
  <si>
    <t>Банкнинг Қашқадарё вилоят филиали тасарруфида жами</t>
  </si>
  <si>
    <t>12002001</t>
  </si>
  <si>
    <t>120</t>
  </si>
  <si>
    <t xml:space="preserve"> Навоий вилоят филиали</t>
  </si>
  <si>
    <t>№00196</t>
  </si>
  <si>
    <t xml:space="preserve"> Навоий вилоят филиали 2</t>
  </si>
  <si>
    <t>12002004</t>
  </si>
  <si>
    <t xml:space="preserve"> Зарафшон филиали</t>
  </si>
  <si>
    <t>№00204</t>
  </si>
  <si>
    <t>12002002</t>
  </si>
  <si>
    <t xml:space="preserve"> Учқудуқ филиали</t>
  </si>
  <si>
    <t>№00880</t>
  </si>
  <si>
    <t>12002005</t>
  </si>
  <si>
    <t xml:space="preserve"> Қизилтепа филиали</t>
  </si>
  <si>
    <t>№00945</t>
  </si>
  <si>
    <t>12002017</t>
  </si>
  <si>
    <t xml:space="preserve"> Маликработ филиали</t>
  </si>
  <si>
    <t>№01094</t>
  </si>
  <si>
    <t>Банкнинг Навоий вилоят филиали тасарруфида жами</t>
  </si>
  <si>
    <t>14002001</t>
  </si>
  <si>
    <t>140</t>
  </si>
  <si>
    <t>Наманган вилоят филиали, аэропорт биноси</t>
  </si>
  <si>
    <t>№00222</t>
  </si>
  <si>
    <t>14002002</t>
  </si>
  <si>
    <t xml:space="preserve"> Наманган вилоят филиали</t>
  </si>
  <si>
    <t>14002003</t>
  </si>
  <si>
    <t xml:space="preserve"> Уйчи филиали</t>
  </si>
  <si>
    <t>№00877</t>
  </si>
  <si>
    <t>14002004</t>
  </si>
  <si>
    <t xml:space="preserve"> Учқўрғон филиали</t>
  </si>
  <si>
    <t>№00881</t>
  </si>
  <si>
    <t>14002011</t>
  </si>
  <si>
    <t xml:space="preserve"> Чортоқ филиали</t>
  </si>
  <si>
    <t>№00932</t>
  </si>
  <si>
    <t>Банкнинг Наманган вилоят филиали тасарруфида жами</t>
  </si>
  <si>
    <t>180</t>
  </si>
  <si>
    <t>Самарқанд вилоят филиали, Автобинокор автосалон</t>
  </si>
  <si>
    <t>№00278</t>
  </si>
  <si>
    <t>автосалон</t>
  </si>
  <si>
    <t>18002016</t>
  </si>
  <si>
    <t>Самарқанд вилоят филиали, Регистон плаза меҳмонхонаси</t>
  </si>
  <si>
    <t>18002017</t>
  </si>
  <si>
    <t>Самарқанд вилоят филиали, Регал автосалон</t>
  </si>
  <si>
    <t>Самарқанд вилоят филиали, Ориент меҳмонхонаси</t>
  </si>
  <si>
    <t>18002024</t>
  </si>
  <si>
    <t xml:space="preserve"> Самарқанд вилоят филиали</t>
  </si>
  <si>
    <t xml:space="preserve"> Самарқанд вилоят филиали 2</t>
  </si>
  <si>
    <t xml:space="preserve"> Самарқанд вилоят филиали, Шарқ тароналари</t>
  </si>
  <si>
    <t>бошқа</t>
  </si>
  <si>
    <t>Байрам вақтида</t>
  </si>
  <si>
    <t>18002003</t>
  </si>
  <si>
    <t>Ургут филиали</t>
  </si>
  <si>
    <t>№00865</t>
  </si>
  <si>
    <t>18002027</t>
  </si>
  <si>
    <t>Ургут филиали, Жартепа божхона маскани</t>
  </si>
  <si>
    <t>таможня</t>
  </si>
  <si>
    <t>24/7</t>
  </si>
  <si>
    <t>18002005</t>
  </si>
  <si>
    <t>Жомбой филиали</t>
  </si>
  <si>
    <t>№00913</t>
  </si>
  <si>
    <t>18002008</t>
  </si>
  <si>
    <t>Нуробод филиали</t>
  </si>
  <si>
    <t>№00939</t>
  </si>
  <si>
    <t>18002009</t>
  </si>
  <si>
    <t>Пастдарғом филиали</t>
  </si>
  <si>
    <t>№00941</t>
  </si>
  <si>
    <t>18002026</t>
  </si>
  <si>
    <t>Регистон филиали</t>
  </si>
  <si>
    <t>№01112</t>
  </si>
  <si>
    <t>Банкнинг Самарқанд вилоят филиали тасарруфида жами</t>
  </si>
  <si>
    <t>22002001</t>
  </si>
  <si>
    <t>220</t>
  </si>
  <si>
    <t>Термиз вилоят филиали</t>
  </si>
  <si>
    <t>№00324</t>
  </si>
  <si>
    <t>22002004</t>
  </si>
  <si>
    <t>Термиз вилоят филиали, аэропорт биноси</t>
  </si>
  <si>
    <t>22002005</t>
  </si>
  <si>
    <t>Термиз вилоят филиали, Айритом божхона комплекси</t>
  </si>
  <si>
    <t>Хар куни соат 8:00 дан19:00 гача</t>
  </si>
  <si>
    <t>22002006</t>
  </si>
  <si>
    <t>Термиз вилоят филиали, темир йўл вокзали</t>
  </si>
  <si>
    <t>22002009</t>
  </si>
  <si>
    <t>Денов филиали</t>
  </si>
  <si>
    <t>№00845</t>
  </si>
  <si>
    <t>Ремонт</t>
  </si>
  <si>
    <t>22002012</t>
  </si>
  <si>
    <t>Қўмқурғон филиали</t>
  </si>
  <si>
    <t>№00914</t>
  </si>
  <si>
    <t>Банкнинг Сурхондарё вилоят филиали тасарруфида жами</t>
  </si>
  <si>
    <t>24002002</t>
  </si>
  <si>
    <t>240</t>
  </si>
  <si>
    <t xml:space="preserve"> Сирдарё вилоят филиали</t>
  </si>
  <si>
    <t>№00363</t>
  </si>
  <si>
    <t>Банкнинг Сирдарё вилоят филиали тасарруфида жами</t>
  </si>
  <si>
    <t>26002025</t>
  </si>
  <si>
    <t>260</t>
  </si>
  <si>
    <t xml:space="preserve"> Бош амалиёт филиали</t>
  </si>
  <si>
    <t>№00407</t>
  </si>
  <si>
    <t>Миллий банк Бош амалиёт  филиали Россия мехмонхонаси</t>
  </si>
  <si>
    <t>26002012</t>
  </si>
  <si>
    <t>ТШББ қошидаги Амалиёт бошқармаси филиали</t>
  </si>
  <si>
    <t>№00451</t>
  </si>
  <si>
    <t>ТШББ қошидаги Амалиёт бошқармаси филиали-2</t>
  </si>
  <si>
    <t>26002373</t>
  </si>
  <si>
    <t>ОТЕЛЬ УЗБЕКИСТАН меҳмонхонаси</t>
  </si>
  <si>
    <t>№00895</t>
  </si>
  <si>
    <t>26002020</t>
  </si>
  <si>
    <t xml:space="preserve"> Юнусобод филиали</t>
  </si>
  <si>
    <t>№00836</t>
  </si>
  <si>
    <t>26002374</t>
  </si>
  <si>
    <t xml:space="preserve"> Юнусобод филиали -2</t>
  </si>
  <si>
    <t>26002259</t>
  </si>
  <si>
    <t xml:space="preserve"> Яшнаобод филиали</t>
  </si>
  <si>
    <t>№00847</t>
  </si>
  <si>
    <t xml:space="preserve"> Яшнаобод филиали  HILTON мехмонхонаси</t>
  </si>
  <si>
    <t>26002019</t>
  </si>
  <si>
    <t>Cергели филиали</t>
  </si>
  <si>
    <t>№00869</t>
  </si>
  <si>
    <t>Cергели филиали БХМ</t>
  </si>
  <si>
    <t>26002017</t>
  </si>
  <si>
    <t xml:space="preserve"> Яккасарой филиали</t>
  </si>
  <si>
    <t>№00870</t>
  </si>
  <si>
    <t>26002272</t>
  </si>
  <si>
    <t>Яккасарой филиали, Тошкент аэропорти учиб кетиш зали</t>
  </si>
  <si>
    <t>26002370</t>
  </si>
  <si>
    <t>Яккасарой филиали, Тошкент аэропорти учиб келиш зали</t>
  </si>
  <si>
    <t>26002014</t>
  </si>
  <si>
    <t xml:space="preserve"> Миробод филиали</t>
  </si>
  <si>
    <t>№00875</t>
  </si>
  <si>
    <t>26002015</t>
  </si>
  <si>
    <t xml:space="preserve"> Олмазор филиали</t>
  </si>
  <si>
    <t>№00876</t>
  </si>
  <si>
    <t>26002375</t>
  </si>
  <si>
    <t>Akfa Medline сиҳатгоҳи</t>
  </si>
  <si>
    <t>26002180</t>
  </si>
  <si>
    <t xml:space="preserve"> Марказий амалиёт филиали</t>
  </si>
  <si>
    <t>№00882</t>
  </si>
  <si>
    <t>26002372</t>
  </si>
  <si>
    <t>Марказий амалиёт филиали, Интерконтиненталь меҳмонхонаси</t>
  </si>
  <si>
    <t>26002371</t>
  </si>
  <si>
    <t>Марказий амалиёт  филиали, HAYAT меҳмонхонаси</t>
  </si>
  <si>
    <t>Академ филиали</t>
  </si>
  <si>
    <t>№00878</t>
  </si>
  <si>
    <t>№27</t>
  </si>
  <si>
    <t>Академик филиали темир йўл вокзал</t>
  </si>
  <si>
    <t>№00832</t>
  </si>
  <si>
    <t>26002024</t>
  </si>
  <si>
    <t xml:space="preserve"> Саёҳат филиали</t>
  </si>
  <si>
    <t>№00905</t>
  </si>
  <si>
    <t>26002198</t>
  </si>
  <si>
    <t xml:space="preserve"> Учтепа филиали</t>
  </si>
  <si>
    <t>№00918</t>
  </si>
  <si>
    <t>26002022</t>
  </si>
  <si>
    <t xml:space="preserve"> Бекктемир филиали</t>
  </si>
  <si>
    <t>№00930</t>
  </si>
  <si>
    <t>26002347</t>
  </si>
  <si>
    <t xml:space="preserve"> Янгиобод филиали</t>
  </si>
  <si>
    <t>№01077</t>
  </si>
  <si>
    <t>Банкнинг Тошкент шаҳар Бош бошқармаси филиали тасарруфида жами</t>
  </si>
  <si>
    <t xml:space="preserve"> Тошкент вилоят филиали</t>
  </si>
  <si>
    <t>27002007</t>
  </si>
  <si>
    <t>270</t>
  </si>
  <si>
    <t xml:space="preserve"> Ангрен филиали</t>
  </si>
  <si>
    <t>№00890</t>
  </si>
  <si>
    <t>27002009</t>
  </si>
  <si>
    <t xml:space="preserve"> Янгийўл филиали</t>
  </si>
  <si>
    <t>№00911</t>
  </si>
  <si>
    <t>27002004</t>
  </si>
  <si>
    <t>Янгийўл филиали, Яллама божхона комплекси</t>
  </si>
  <si>
    <t>Бекобод фл, Бекобод авто божхона</t>
  </si>
  <si>
    <t>27002010</t>
  </si>
  <si>
    <t xml:space="preserve"> Бекобод филиали</t>
  </si>
  <si>
    <t>№00912</t>
  </si>
  <si>
    <t>Чирчиқ филиали, БХМ</t>
  </si>
  <si>
    <t>БХМ</t>
  </si>
  <si>
    <t>Олмалиқ филиали, БХМ</t>
  </si>
  <si>
    <t>27002002</t>
  </si>
  <si>
    <t xml:space="preserve"> Ғазалкент филиали</t>
  </si>
  <si>
    <t>№00931</t>
  </si>
  <si>
    <t>Банкнинг Тошкент вилоят филиали тасарруфида жами</t>
  </si>
  <si>
    <t>30002019</t>
  </si>
  <si>
    <t>300</t>
  </si>
  <si>
    <t xml:space="preserve"> Фарғона вилоят филиали</t>
  </si>
  <si>
    <t>№00493</t>
  </si>
  <si>
    <t>30002004</t>
  </si>
  <si>
    <t xml:space="preserve"> Қўқон филиали</t>
  </si>
  <si>
    <t>№00545</t>
  </si>
  <si>
    <t>30002007</t>
  </si>
  <si>
    <t xml:space="preserve"> Бешариқ филиали</t>
  </si>
  <si>
    <t>№00885</t>
  </si>
  <si>
    <t>30002008</t>
  </si>
  <si>
    <t>Бешариқ филиали, Андархон божхона комплекси</t>
  </si>
  <si>
    <t>30002011</t>
  </si>
  <si>
    <t xml:space="preserve"> Қува филиали</t>
  </si>
  <si>
    <t>№00886</t>
  </si>
  <si>
    <t>30002013</t>
  </si>
  <si>
    <t xml:space="preserve"> Риштон филиали</t>
  </si>
  <si>
    <t>№00946</t>
  </si>
  <si>
    <t>Банкнинг Фарғона вилоят филиали тасарруфида жами</t>
  </si>
  <si>
    <t>33002001</t>
  </si>
  <si>
    <t>330</t>
  </si>
  <si>
    <t xml:space="preserve"> Урганч вилоят филиали</t>
  </si>
  <si>
    <t>№00547</t>
  </si>
  <si>
    <t>33002010</t>
  </si>
  <si>
    <t>Урганч вилоят филиали, аэропорт биноси</t>
  </si>
  <si>
    <t>33002030</t>
  </si>
  <si>
    <t>Урганч вилоят филиали, Вокзал олди кўчаси 1 уй</t>
  </si>
  <si>
    <t>33002014</t>
  </si>
  <si>
    <t>Урганч вилоят филиали, Хорезм палас меҳмонхонасида</t>
  </si>
  <si>
    <t>33002004</t>
  </si>
  <si>
    <t xml:space="preserve"> Хазорасп филиали</t>
  </si>
  <si>
    <t>№00860</t>
  </si>
  <si>
    <t>33002006</t>
  </si>
  <si>
    <t xml:space="preserve"> Шовот филиали</t>
  </si>
  <si>
    <t>№00907</t>
  </si>
  <si>
    <t>33002025</t>
  </si>
  <si>
    <t xml:space="preserve"> Шовот филиали, божхона комплекси</t>
  </si>
  <si>
    <t>33002009</t>
  </si>
  <si>
    <t xml:space="preserve"> Хонқа филиали</t>
  </si>
  <si>
    <t>№00915</t>
  </si>
  <si>
    <t>33002008</t>
  </si>
  <si>
    <t xml:space="preserve"> Янгиариқ филиали</t>
  </si>
  <si>
    <t>№00940</t>
  </si>
  <si>
    <t>Хива БХМ</t>
  </si>
  <si>
    <t>Гурлан БХМ</t>
  </si>
  <si>
    <t>Банкнинг Хоразм вилоят филиали тасарруфида жами</t>
  </si>
  <si>
    <t>35002004</t>
  </si>
  <si>
    <t>350</t>
  </si>
  <si>
    <t xml:space="preserve"> Нукус вилоят филиали</t>
  </si>
  <si>
    <t>№00582</t>
  </si>
  <si>
    <t>35002008</t>
  </si>
  <si>
    <t xml:space="preserve"> Тўрткул филиали</t>
  </si>
  <si>
    <t>№00846</t>
  </si>
  <si>
    <t>35002014</t>
  </si>
  <si>
    <t xml:space="preserve"> Кунград филиали</t>
  </si>
  <si>
    <t>№00888</t>
  </si>
  <si>
    <t>Банкнинг Қорақалпоқ бўлими тасарруфида жами</t>
  </si>
  <si>
    <t>ВАШлар жойлашинуви</t>
  </si>
  <si>
    <t>Сотув амалиётлари мавжуд</t>
  </si>
  <si>
    <t>Фақат харид амалиётлари</t>
  </si>
  <si>
    <t>Ўзмиллийбанк тизимида рўйхатга олинган Валюта айирбошлаш шаҳобчалари ва Конверсион операциялари бўлимлари ҳамда уларда фаолият юритаётган ходимлар тўғрисида МАЪЛУМОТ</t>
  </si>
  <si>
    <t>ТИП</t>
  </si>
  <si>
    <t>Бўлим ва филиаллар номлари</t>
  </si>
  <si>
    <t xml:space="preserve">Т.Р. </t>
  </si>
  <si>
    <t>КОБ</t>
  </si>
  <si>
    <r>
      <rPr>
        <b/>
        <sz val="10"/>
        <rFont val="Times New Roman"/>
        <charset val="204"/>
      </rPr>
      <t xml:space="preserve">Жами: </t>
    </r>
    <r>
      <rPr>
        <b/>
        <sz val="11"/>
        <rFont val="Times New Roman"/>
        <charset val="204"/>
      </rPr>
      <t>104</t>
    </r>
  </si>
  <si>
    <t>манзил</t>
  </si>
  <si>
    <r>
      <rPr>
        <sz val="10"/>
        <rFont val="Times New Roman"/>
        <charset val="204"/>
      </rPr>
      <t xml:space="preserve">штат бирлиги </t>
    </r>
    <r>
      <rPr>
        <b/>
        <sz val="10"/>
        <rFont val="Times New Roman"/>
        <charset val="204"/>
      </rPr>
      <t xml:space="preserve">Жами: </t>
    </r>
    <r>
      <rPr>
        <b/>
        <sz val="12"/>
        <rFont val="Times New Roman"/>
        <charset val="204"/>
      </rPr>
      <t>342</t>
    </r>
  </si>
  <si>
    <r>
      <rPr>
        <sz val="10"/>
        <rFont val="Times New Roman"/>
        <charset val="204"/>
      </rPr>
      <t xml:space="preserve">Ҳақиқатда ишлаётган ходимлар сони </t>
    </r>
    <r>
      <rPr>
        <b/>
        <sz val="10"/>
        <rFont val="Times New Roman"/>
        <charset val="204"/>
      </rPr>
      <t>Жами:</t>
    </r>
    <r>
      <rPr>
        <b/>
        <sz val="12"/>
        <rFont val="Times New Roman"/>
        <charset val="204"/>
      </rPr>
      <t xml:space="preserve"> 277</t>
    </r>
  </si>
  <si>
    <r>
      <rPr>
        <sz val="10"/>
        <rFont val="Times New Roman"/>
        <charset val="204"/>
      </rPr>
      <t xml:space="preserve">Тўлиқ ставкада ишлаётган ходимлар   </t>
    </r>
    <r>
      <rPr>
        <b/>
        <sz val="10"/>
        <rFont val="Times New Roman"/>
        <charset val="204"/>
      </rPr>
      <t>Жами:</t>
    </r>
    <r>
      <rPr>
        <sz val="10"/>
        <rFont val="Times New Roman"/>
        <charset val="204"/>
      </rPr>
      <t xml:space="preserve"> </t>
    </r>
    <r>
      <rPr>
        <b/>
        <sz val="12"/>
        <rFont val="Times New Roman"/>
        <charset val="204"/>
      </rPr>
      <t>277</t>
    </r>
  </si>
  <si>
    <r>
      <rPr>
        <sz val="10"/>
        <rFont val="Times New Roman"/>
        <charset val="204"/>
      </rPr>
      <t xml:space="preserve">Декретдагилар </t>
    </r>
    <r>
      <rPr>
        <b/>
        <sz val="10"/>
        <rFont val="Times New Roman"/>
        <charset val="204"/>
      </rPr>
      <t>Жами: 43</t>
    </r>
  </si>
  <si>
    <t>Етакчи мутахассис</t>
  </si>
  <si>
    <t>Кассир эксперт</t>
  </si>
  <si>
    <t xml:space="preserve">Кассир Назоратчи </t>
  </si>
  <si>
    <r>
      <rPr>
        <sz val="10"/>
        <rFont val="Times New Roman"/>
        <charset val="204"/>
      </rPr>
      <t xml:space="preserve">КОБ рақами  </t>
    </r>
    <r>
      <rPr>
        <b/>
        <sz val="11"/>
        <rFont val="Times New Roman"/>
        <charset val="204"/>
      </rPr>
      <t>Жами: 71</t>
    </r>
  </si>
  <si>
    <r>
      <rPr>
        <sz val="10"/>
        <rFont val="Times New Roman"/>
        <charset val="204"/>
      </rPr>
      <t xml:space="preserve">штат бирлиги     </t>
    </r>
    <r>
      <rPr>
        <b/>
        <sz val="10"/>
        <rFont val="Times New Roman"/>
        <charset val="204"/>
      </rPr>
      <t>Жами:</t>
    </r>
    <r>
      <rPr>
        <b/>
        <sz val="12"/>
        <rFont val="Times New Roman"/>
        <charset val="204"/>
      </rPr>
      <t xml:space="preserve"> 187</t>
    </r>
  </si>
  <si>
    <r>
      <rPr>
        <sz val="10"/>
        <rFont val="Times New Roman"/>
        <charset val="204"/>
      </rPr>
      <t xml:space="preserve">Ҳақиқатда ишлаётган ходимлар сони </t>
    </r>
    <r>
      <rPr>
        <b/>
        <sz val="10"/>
        <rFont val="Times New Roman"/>
        <charset val="204"/>
      </rPr>
      <t>Жами:168</t>
    </r>
  </si>
  <si>
    <t>Декретдагилар</t>
  </si>
  <si>
    <r>
      <rPr>
        <sz val="10"/>
        <rFont val="Times New Roman"/>
        <charset val="204"/>
      </rPr>
      <t xml:space="preserve">Бўлим бошлиғи </t>
    </r>
    <r>
      <rPr>
        <b/>
        <sz val="10"/>
        <rFont val="Times New Roman"/>
        <charset val="204"/>
      </rPr>
      <t>Жами: 55</t>
    </r>
  </si>
  <si>
    <r>
      <rPr>
        <sz val="10"/>
        <rFont val="Times New Roman"/>
        <charset val="204"/>
      </rPr>
      <t xml:space="preserve">Бўлим бошлиғи ўринбосари     </t>
    </r>
    <r>
      <rPr>
        <b/>
        <sz val="10"/>
        <rFont val="Times New Roman"/>
        <charset val="204"/>
      </rPr>
      <t>Жами: 17</t>
    </r>
  </si>
  <si>
    <r>
      <rPr>
        <sz val="10"/>
        <rFont val="Times New Roman"/>
        <charset val="204"/>
      </rPr>
      <t xml:space="preserve">Бош мутахассис       </t>
    </r>
    <r>
      <rPr>
        <b/>
        <sz val="10"/>
        <rFont val="Times New Roman"/>
        <charset val="204"/>
      </rPr>
      <t>Жами: 114</t>
    </r>
  </si>
  <si>
    <r>
      <rPr>
        <sz val="10"/>
        <rFont val="Times New Roman"/>
        <charset val="204"/>
      </rPr>
      <t xml:space="preserve">Етакчи мутахассис      </t>
    </r>
    <r>
      <rPr>
        <b/>
        <sz val="10"/>
        <rFont val="Times New Roman"/>
        <charset val="204"/>
      </rPr>
      <t>Жами: 1</t>
    </r>
  </si>
  <si>
    <t xml:space="preserve"> Андижон бўлими</t>
  </si>
  <si>
    <t>банк</t>
  </si>
  <si>
    <t xml:space="preserve"> Бухоро бўлими</t>
  </si>
  <si>
    <t xml:space="preserve"> Жиззах бўлими</t>
  </si>
  <si>
    <t xml:space="preserve"> Қарши бўлими</t>
  </si>
  <si>
    <t xml:space="preserve"> Навоий бўлими</t>
  </si>
  <si>
    <t xml:space="preserve"> Наманган бўлими</t>
  </si>
  <si>
    <t xml:space="preserve"> Самарқанд бўлими</t>
  </si>
  <si>
    <t xml:space="preserve"> Термиз бўлими</t>
  </si>
  <si>
    <t xml:space="preserve"> Сирдарё бўлими</t>
  </si>
  <si>
    <t>Тошкент шахар Бош амалиёт бўлими</t>
  </si>
  <si>
    <t xml:space="preserve"> Тошкент вилоят бўлими</t>
  </si>
  <si>
    <t xml:space="preserve"> Фарғона бўлими</t>
  </si>
  <si>
    <t xml:space="preserve"> Урганч бўлими</t>
  </si>
  <si>
    <t xml:space="preserve"> Нукус бўлими</t>
  </si>
  <si>
    <t>ЖАМИ</t>
  </si>
  <si>
    <t>Ўзмиллийбанк тизими бўйича жами</t>
  </si>
  <si>
    <t xml:space="preserve">   </t>
  </si>
  <si>
    <r>
      <rPr>
        <b/>
        <sz val="16"/>
        <rFont val="Times New Roman"/>
        <charset val="204"/>
      </rPr>
      <t xml:space="preserve">Ўзмиллийбанк АЖ тизимидаги Валюта айирбошлаш шаҳобчаларнинг </t>
    </r>
    <r>
      <rPr>
        <b/>
        <u/>
        <sz val="16"/>
        <rFont val="Times New Roman"/>
        <charset val="204"/>
      </rPr>
      <t>15,16,17,18 июн</t>
    </r>
    <r>
      <rPr>
        <b/>
        <sz val="16"/>
        <rFont val="Times New Roman"/>
        <charset val="204"/>
      </rPr>
      <t xml:space="preserve"> кунлари фаолияти тўғрисида МАЪЛУМОТ</t>
    </r>
  </si>
  <si>
    <t>`</t>
  </si>
  <si>
    <t>БХМ номлари</t>
  </si>
  <si>
    <t>Манзил</t>
  </si>
  <si>
    <t>03002015</t>
  </si>
  <si>
    <t>Асака БХМ</t>
  </si>
  <si>
    <t>Асака тумани, Асака шахри, Н.Кубро кўчаси, 27А-уй</t>
  </si>
  <si>
    <t>10:00 дан 16:00 гача</t>
  </si>
  <si>
    <t>+</t>
  </si>
  <si>
    <t>03002021</t>
  </si>
  <si>
    <t>Марҳамат БХМ</t>
  </si>
  <si>
    <t>Марҳамат шаҳар, Ипак Йули кўчаси, 126-уй</t>
  </si>
  <si>
    <t>Андижон вилояти</t>
  </si>
  <si>
    <t>06002048</t>
  </si>
  <si>
    <t>Бухоро амалиёт БХМ</t>
  </si>
  <si>
    <t>Бухоро шаҳар, М. Икбол кўчаси, 3-уй</t>
  </si>
  <si>
    <t>06002052</t>
  </si>
  <si>
    <t>Бухоро амалиёт БХМ Азия мехмонхонаси</t>
  </si>
  <si>
    <t>Мехмонхона</t>
  </si>
  <si>
    <t>Бухоро шахар, М.Амбар кўчаси 1-уй</t>
  </si>
  <si>
    <t>10:00 дан 18:00 гача</t>
  </si>
  <si>
    <t>06002050</t>
  </si>
  <si>
    <t>Бухоро амалиёт БХМ WYDNHAM мехмонхонаси</t>
  </si>
  <si>
    <t>Бухоро шахар, И.Муминов кўчаси 8-уй</t>
  </si>
  <si>
    <t>06002062</t>
  </si>
  <si>
    <t>Ғиждувон БХМ</t>
  </si>
  <si>
    <t>Ғиждувон тумани,  Б. Нақшбанд кўчаси, 45-уй</t>
  </si>
  <si>
    <t>06002059</t>
  </si>
  <si>
    <t>Когон БХМ</t>
  </si>
  <si>
    <t>Когон шаҳар, Коровулбозор шоҳ кўчаси, 1-уй</t>
  </si>
  <si>
    <t>06002061</t>
  </si>
  <si>
    <t>Когон вокзал</t>
  </si>
  <si>
    <t>Когон шахар, Амир темур, 3-уй</t>
  </si>
  <si>
    <t>06002066</t>
  </si>
  <si>
    <t>Қоракўл БХМ</t>
  </si>
  <si>
    <t>Коракўл тумани, Улуғбек кўчаси, 37-уй.</t>
  </si>
  <si>
    <t>06002064</t>
  </si>
  <si>
    <t>Ромитон БХМ</t>
  </si>
  <si>
    <t>Ромитан тумани, Бахористон кўчаси, 75-уй</t>
  </si>
  <si>
    <t>Бухоро вилояти</t>
  </si>
  <si>
    <t>08002020</t>
  </si>
  <si>
    <t>Жиззах амалиёт БХМ</t>
  </si>
  <si>
    <t>Жиззах шаҳар, Ш. Рашидов кўчаси, 20-уй</t>
  </si>
  <si>
    <t>08002016</t>
  </si>
  <si>
    <t>Мирзачўл БХМ</t>
  </si>
  <si>
    <t>Мирзачўл тумани, Ўзбекистон кўчаси, 106-уй</t>
  </si>
  <si>
    <t>Жиззах вилояти</t>
  </si>
  <si>
    <t>10002032</t>
  </si>
  <si>
    <t>Қарши амалиёт БХМ</t>
  </si>
  <si>
    <t>Қарши шаҳар, И. Каримов кўчаси, 219-уй</t>
  </si>
  <si>
    <t>10002047</t>
  </si>
  <si>
    <t>Шахрисабз БХМ</t>
  </si>
  <si>
    <t>Шахрисабз шаҳар, Ипак Йўли кўчаси, 100А-уй</t>
  </si>
  <si>
    <t>Қашқадарё вилояти</t>
  </si>
  <si>
    <t>12002025</t>
  </si>
  <si>
    <t>Навоий амалиёт БХМ</t>
  </si>
  <si>
    <t>Навоий шаҳар, Ибн Сино кўчаси, 14-уй</t>
  </si>
  <si>
    <t>12002041</t>
  </si>
  <si>
    <t>Зарафшон БХМ</t>
  </si>
  <si>
    <t>Зарафшон шаҳар, Марварид кўчаси, 43/7</t>
  </si>
  <si>
    <t>12002030</t>
  </si>
  <si>
    <t>Учқудуқ БХМ</t>
  </si>
  <si>
    <t>Учқудуқ шаҳар, Амир Темур кўчаси, 45-уй</t>
  </si>
  <si>
    <t>12002032</t>
  </si>
  <si>
    <t>Қизилтепа БХМ</t>
  </si>
  <si>
    <t>Қизилтепа тумани, Ўзбекистон шоҳ кўчаси, 35-уй</t>
  </si>
  <si>
    <t>12002036</t>
  </si>
  <si>
    <t>Маликработ БХМ Навоий Халқаро Аэрапорти</t>
  </si>
  <si>
    <t>Аэропорт</t>
  </si>
  <si>
    <t>Кармана тумани, Навоий эркин иқтисодий зонаси</t>
  </si>
  <si>
    <t>рейс кунлари</t>
  </si>
  <si>
    <t>Навоий вилояти</t>
  </si>
  <si>
    <t>14002020</t>
  </si>
  <si>
    <t>Наманган амалиёт БХМ</t>
  </si>
  <si>
    <t>Наманган шаҳар, И. Каримов кўчаси, 2-уй</t>
  </si>
  <si>
    <t>14002023</t>
  </si>
  <si>
    <t>Наманган амалиёт БХМ Наманган Халқаро Аэрапорти</t>
  </si>
  <si>
    <t>Наманган шаҳри, Халқаро Аэропорт биноси</t>
  </si>
  <si>
    <t>14002036</t>
  </si>
  <si>
    <t>Уйчи БХМ</t>
  </si>
  <si>
    <t>Уйчи тумани, Уйчи шахри,  Беруний кўчаси, 32-уй</t>
  </si>
  <si>
    <t>14002029</t>
  </si>
  <si>
    <t>Учқўрғон БХМ</t>
  </si>
  <si>
    <t>Учкўрғон тумани,  Учкўрғон шахри, Дўстлик кўчаси, 18-уй</t>
  </si>
  <si>
    <t>Наманган вилояти</t>
  </si>
  <si>
    <t>18002050</t>
  </si>
  <si>
    <t>Самарқанд амалиёт БХМ</t>
  </si>
  <si>
    <t>Самарқанд шаҳри, Мирзо Улуғбек кўчаси, 1-уй</t>
  </si>
  <si>
    <t>18002061</t>
  </si>
  <si>
    <t>Самарқанд амалиёт БХМ, Samarkand regency</t>
  </si>
  <si>
    <t>Самарқанд тумани, Конигил массиви, Samarkand Regency-Amir Temur мехмонхонаси.</t>
  </si>
  <si>
    <t>18002053</t>
  </si>
  <si>
    <t>Ургут БХМ</t>
  </si>
  <si>
    <t>Ургут тумани, Навоий Шоҳ кўчаси, 176-уй</t>
  </si>
  <si>
    <t>18002054</t>
  </si>
  <si>
    <t>Ургут БХМ, Жартепа божхона комплекси</t>
  </si>
  <si>
    <t>божхона</t>
  </si>
  <si>
    <t>Ургут тумани, Жартепа ҚФЙ, Тинчлик маҳалласи</t>
  </si>
  <si>
    <t>18002074</t>
  </si>
  <si>
    <t>Регистон БХМ</t>
  </si>
  <si>
    <t>Самарқанд шаҳри, Фирдавсий кўчаси, 7-уй</t>
  </si>
  <si>
    <t>Самарқанд вилояти</t>
  </si>
  <si>
    <t>22002025</t>
  </si>
  <si>
    <t>Термиз амалиёт БХМ</t>
  </si>
  <si>
    <t>Термиз шаҳар, Ат Термизий кўчаси, 1А-уй</t>
  </si>
  <si>
    <t>22002026</t>
  </si>
  <si>
    <t>Термиз амалиёт БХМ, Аэропорт биноси</t>
  </si>
  <si>
    <t xml:space="preserve">Термиз тумани, Навруз махалласи, Термиз Аэропорти </t>
  </si>
  <si>
    <t>22002027</t>
  </si>
  <si>
    <t>Термиз амалиёт БХМ, Айритом божхона комплекси</t>
  </si>
  <si>
    <t>Термиз тумани, Айритом махалласи, Айритом божхона комплекси</t>
  </si>
  <si>
    <t>8:00 дан 19:00 гача</t>
  </si>
  <si>
    <t>22002030</t>
  </si>
  <si>
    <t>Денов БХМ</t>
  </si>
  <si>
    <t>Денов шаҳар, Мустакиллик кўчаси, 47-уй</t>
  </si>
  <si>
    <t>22002031</t>
  </si>
  <si>
    <t>Қўмқўрғон БХМ</t>
  </si>
  <si>
    <t>Кумкургон тумани, Беруний кўчаси, 6-уй</t>
  </si>
  <si>
    <t>Сурхондарё вилояти</t>
  </si>
  <si>
    <t>24002006</t>
  </si>
  <si>
    <t>Сирдарё амалиёт БХМ</t>
  </si>
  <si>
    <t>Гулистон шаҳар, А.Навоий кўчаси, 43-уй</t>
  </si>
  <si>
    <t>Сирдарё вилояти</t>
  </si>
  <si>
    <t>26002448</t>
  </si>
  <si>
    <t>Бош амалиёт БХМ</t>
  </si>
  <si>
    <t>Банк биноси</t>
  </si>
  <si>
    <t>Миробод тумани, Я. Гулямов кўчаси, 95-уй</t>
  </si>
  <si>
    <t>26002458</t>
  </si>
  <si>
    <t>Себзор БХМ</t>
  </si>
  <si>
    <t>Олмазор тумани, Себзор кўчаси, 1-уй</t>
  </si>
  <si>
    <t>26002464</t>
  </si>
  <si>
    <t>Юнусобод БХМ</t>
  </si>
  <si>
    <t>Юнусобод тумани, Юнусобод мавзеси-11, 32А-уй</t>
  </si>
  <si>
    <t>26002469</t>
  </si>
  <si>
    <t xml:space="preserve">Яшнаобод БХМ  </t>
  </si>
  <si>
    <t>Яшнабод тумани, С. Азимов кўчаси, 2А-уй</t>
  </si>
  <si>
    <t>26002473</t>
  </si>
  <si>
    <t>Яшнаобод БХМ, HILTON меҳмонхонаси</t>
  </si>
  <si>
    <t>Шайхонтохур тумани, Ислом Каримов кўчаси,  2-уй, HILTON меҳмонхонаси</t>
  </si>
  <si>
    <t>26002476</t>
  </si>
  <si>
    <t>Cергели БХМ</t>
  </si>
  <si>
    <t>Сергелий тумани, Сергелий 6-уй, Дехқон бозор майдони</t>
  </si>
  <si>
    <t>26002481</t>
  </si>
  <si>
    <t>Яккасарой БХМ</t>
  </si>
  <si>
    <t>Яккасарой тумани, Бобур кўчаси, 85-уй</t>
  </si>
  <si>
    <t>26002487</t>
  </si>
  <si>
    <t>Яккасарой БХМ, Тошкент аэропорти учиб кетиш зали</t>
  </si>
  <si>
    <t>Тошкент ш., Сергели тумани, Қумариқ кўчаси, 13-уй, Тошкент аэропорти учиб кетиш зали</t>
  </si>
  <si>
    <t>26002646</t>
  </si>
  <si>
    <t>26002488</t>
  </si>
  <si>
    <t>Яккасарой БХМ, Тошкент аэропорти учиб келиш зали</t>
  </si>
  <si>
    <t>26002489</t>
  </si>
  <si>
    <t>Яккасарой БХМ, Тошкент аэропорти учиб келиш зали 2</t>
  </si>
  <si>
    <t>26002453</t>
  </si>
  <si>
    <t>Академия БХМ</t>
  </si>
  <si>
    <t>Миробод тумани, Т. Шевченко кўчаси, 29-уй</t>
  </si>
  <si>
    <t>26002490</t>
  </si>
  <si>
    <t>Олмазор БХМ</t>
  </si>
  <si>
    <t>Олмазор тумани, Қора-Қамиш 2 кўчаси, 54-уй</t>
  </si>
  <si>
    <t>26002499</t>
  </si>
  <si>
    <t>Марказий амалиёт БХМ</t>
  </si>
  <si>
    <t>Юнусобод тумани, Амир Темур шоҳ кўчаси, 101-уй</t>
  </si>
  <si>
    <t>26002605</t>
  </si>
  <si>
    <t xml:space="preserve">Мирзо Улуғбек БХМ </t>
  </si>
  <si>
    <t>Мирзо-Улуғбек тумани, Пушкин кўчаси, кўчаси, 66-уй</t>
  </si>
  <si>
    <t>26002655</t>
  </si>
  <si>
    <t>Мирзо Улуғбек БХМ, Lotte меҳмонхонаси</t>
  </si>
  <si>
    <t>Тошкент ш., Юнусобод тум, Буюк Турон кўчаси, 56-уй</t>
  </si>
  <si>
    <t>26002612</t>
  </si>
  <si>
    <t>Саёҳат БХМ</t>
  </si>
  <si>
    <t>Чилонзор тумани, Бунёдкор кўчаси, 28 -уй</t>
  </si>
  <si>
    <t>26002619</t>
  </si>
  <si>
    <t xml:space="preserve">Саёҳат БХМ, Абу Сахий </t>
  </si>
  <si>
    <t>Бозор худуди</t>
  </si>
  <si>
    <t>Чилонзор тумани, Бунёдкор кўчаси, Абу Сахий А-651</t>
  </si>
  <si>
    <t>26002621</t>
  </si>
  <si>
    <t>Учтепа БХМ</t>
  </si>
  <si>
    <t>Учтепа тумани, Фарход кўчаси, 54-уй</t>
  </si>
  <si>
    <t>26002628</t>
  </si>
  <si>
    <t>Бектемир БХМ</t>
  </si>
  <si>
    <t>Бектемир тумани, Х. Байқаро кўчаси, 15-уй</t>
  </si>
  <si>
    <t>26002631</t>
  </si>
  <si>
    <t>Янгиобод БХМ</t>
  </si>
  <si>
    <t>Яшнабод тумани, Элбек кўчаси, 28-уй</t>
  </si>
  <si>
    <t>Тошкент шаҳар</t>
  </si>
  <si>
    <t>27002027</t>
  </si>
  <si>
    <t>Янгийўл БХМ, Яллама божхона комплекси</t>
  </si>
  <si>
    <t>Янгийўл шаҳар, Яллама божхона пости</t>
  </si>
  <si>
    <t>27000020</t>
  </si>
  <si>
    <t>Нурафшон</t>
  </si>
  <si>
    <t>Тошкет йўли кўчаси 10-уй</t>
  </si>
  <si>
    <t>27002022</t>
  </si>
  <si>
    <t xml:space="preserve">Бекабод </t>
  </si>
  <si>
    <t xml:space="preserve">Бекабод шахар Шахриобод </t>
  </si>
  <si>
    <t>27002026</t>
  </si>
  <si>
    <t>Янгиюл</t>
  </si>
  <si>
    <t>Янгийўл шаҳар  Самарқанд кўчаси 178-уй</t>
  </si>
  <si>
    <t>-</t>
  </si>
  <si>
    <t>Тошкент вилояти</t>
  </si>
  <si>
    <t>30002024</t>
  </si>
  <si>
    <t>Фарғона амалиёт БХМ</t>
  </si>
  <si>
    <t xml:space="preserve">Фарғона шаҳар, Ал Фарғоний кўчаси, 35-уй </t>
  </si>
  <si>
    <t>30002029</t>
  </si>
  <si>
    <t>Қўқон БХМ</t>
  </si>
  <si>
    <t>Қўқон шаҳар, Хамза кўчаси, 34-уй</t>
  </si>
  <si>
    <t>30002031</t>
  </si>
  <si>
    <t>Бешариқ БХМ, Андархон божхона комплекси</t>
  </si>
  <si>
    <t>Бешариқ тумани, Олтин Водий кўчаси, 111-уй</t>
  </si>
  <si>
    <t>30002033</t>
  </si>
  <si>
    <t>Қува БХМ</t>
  </si>
  <si>
    <t>Қува тумани, А. Яссавий кўчаси, 55-уй</t>
  </si>
  <si>
    <t>30002032</t>
  </si>
  <si>
    <t>Риштон БХМ</t>
  </si>
  <si>
    <t>Риштон тумани, Рошидоний кўчаси, 253-уй</t>
  </si>
  <si>
    <t>Фарғона вилояти</t>
  </si>
  <si>
    <t>33002042</t>
  </si>
  <si>
    <t>Хоразм амалиёт БХМ</t>
  </si>
  <si>
    <t>Урганч шаҳар Ал-Хоразмий кўчаси, 65-А</t>
  </si>
  <si>
    <t>33002045</t>
  </si>
  <si>
    <t>Хоразм амалиёт БХМ, аэропорт биноси</t>
  </si>
  <si>
    <t>Урганч тумани, Аэропорт кўчаси, 5-уй</t>
  </si>
  <si>
    <t>33002055</t>
  </si>
  <si>
    <t>Шовот БХМ, божхона комплекси</t>
  </si>
  <si>
    <t>Шовот тумани, Махтумқули МФЙ, Шовот божхона комплекси</t>
  </si>
  <si>
    <t>Хоразм вилояти</t>
  </si>
  <si>
    <t>35002022</t>
  </si>
  <si>
    <t>Нукус амалиёт БХМ</t>
  </si>
  <si>
    <t>Нукус шахри, А. Досназаров кўчаси, 72-уй</t>
  </si>
  <si>
    <t>35002024</t>
  </si>
  <si>
    <t>Нукус Халқаро аэропорти</t>
  </si>
  <si>
    <t>Нукус шахри, А. Досназаров кўчаси, Аэропорт биноси</t>
  </si>
  <si>
    <t>35002025</t>
  </si>
  <si>
    <t>Тўрткўл БХМ</t>
  </si>
  <si>
    <t>Тўрткўл тумани, Тўрткўл кўчаси, 56-уй</t>
  </si>
  <si>
    <t>35002027</t>
  </si>
  <si>
    <t>Қўнғирот БХМ</t>
  </si>
  <si>
    <t>Қўнғирот тумани, Гарезсизлик кўчаси, 31-уй</t>
  </si>
  <si>
    <t>Қорақалпоғистон Республикаси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</si>
</sst>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2">
    <numFmt numFmtId="176" formatCode="_-* #\ ##0.00_р_._-;\-* #\ ##0.00_р_._-;_-* &quot;-&quot;??_р_.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_-* #\ ##0_р_._-;\-* #\ ##0_р_._-;_-* &quot;-&quot;_р_._-;_-@_-"/>
    <numFmt numFmtId="181" formatCode="#\ ##0_ ;[Red]\-#\ ##0\ "/>
    <numFmt numFmtId="182" formatCode="_(* #\ ##0.0_);_(* \(#\ ##0.0\);_(* &quot;-&quot;??_);_(@_)"/>
    <numFmt numFmtId="183" formatCode="&quot;$&quot;#\ ##0_);[Red]\(&quot;$&quot;#\ ##0\)"/>
    <numFmt numFmtId="184" formatCode="_(&quot;$&quot;* #\ ##0.00_);_(&quot;$&quot;* \(#\ ##0.00\);_(&quot;$&quot;* &quot;-&quot;??_);_(@_)"/>
    <numFmt numFmtId="185" formatCode="[$$-409]#\ ##0.00"/>
    <numFmt numFmtId="186" formatCode="dd\.mmm"/>
    <numFmt numFmtId="187" formatCode="_-* #\ ##0_р_._-;\-* #\ ##0_р_._-;_-* &quot;-&quot;??_р_._-;_-@_-"/>
  </numFmts>
  <fonts count="55">
    <font>
      <sz val="11"/>
      <color theme="1"/>
      <name val="Calibri"/>
      <charset val="204"/>
      <scheme val="minor"/>
    </font>
    <font>
      <sz val="11"/>
      <name val="Times New Roman"/>
      <charset val="204"/>
    </font>
    <font>
      <b/>
      <sz val="16"/>
      <name val="Times New Roman"/>
      <charset val="204"/>
    </font>
    <font>
      <b/>
      <sz val="9"/>
      <name val="Times New Roman"/>
      <charset val="204"/>
    </font>
    <font>
      <b/>
      <sz val="10"/>
      <name val="Times New Roman"/>
      <charset val="204"/>
    </font>
    <font>
      <b/>
      <sz val="11"/>
      <name val="Times New Roman"/>
      <charset val="204"/>
    </font>
    <font>
      <sz val="10"/>
      <name val="Times New Roman"/>
      <charset val="204"/>
    </font>
    <font>
      <b/>
      <sz val="10"/>
      <color theme="1"/>
      <name val="Times New Roman"/>
      <charset val="204"/>
    </font>
    <font>
      <sz val="10"/>
      <color theme="1"/>
      <name val="Times New Roman"/>
      <charset val="204"/>
    </font>
    <font>
      <b/>
      <sz val="14"/>
      <name val="Times New Roman"/>
      <charset val="204"/>
    </font>
    <font>
      <sz val="14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indexed="8"/>
      <name val="Calibri"/>
      <charset val="204"/>
    </font>
    <font>
      <sz val="11"/>
      <color indexed="9"/>
      <name val="Calibri"/>
      <charset val="204"/>
    </font>
    <font>
      <sz val="11"/>
      <color indexed="20"/>
      <name val="Calibri"/>
      <charset val="204"/>
    </font>
    <font>
      <b/>
      <sz val="11"/>
      <color indexed="52"/>
      <name val="Calibri"/>
      <charset val="204"/>
    </font>
    <font>
      <b/>
      <sz val="11"/>
      <color indexed="9"/>
      <name val="Calibri"/>
      <charset val="204"/>
    </font>
    <font>
      <i/>
      <sz val="11"/>
      <color indexed="23"/>
      <name val="Calibri"/>
      <charset val="204"/>
    </font>
    <font>
      <sz val="11"/>
      <color indexed="17"/>
      <name val="Calibri"/>
      <charset val="204"/>
    </font>
    <font>
      <b/>
      <sz val="15"/>
      <color indexed="56"/>
      <name val="Calibri"/>
      <charset val="204"/>
    </font>
    <font>
      <b/>
      <sz val="13"/>
      <color indexed="56"/>
      <name val="Calibri"/>
      <charset val="204"/>
    </font>
    <font>
      <b/>
      <sz val="11"/>
      <color indexed="56"/>
      <name val="Calibri"/>
      <charset val="204"/>
    </font>
    <font>
      <sz val="11"/>
      <color indexed="62"/>
      <name val="Calibri"/>
      <charset val="204"/>
    </font>
    <font>
      <sz val="11"/>
      <color indexed="52"/>
      <name val="Calibri"/>
      <charset val="204"/>
    </font>
    <font>
      <sz val="11"/>
      <color indexed="60"/>
      <name val="Calibri"/>
      <charset val="204"/>
    </font>
    <font>
      <sz val="10"/>
      <name val="Times New Roman Uz"/>
      <charset val="204"/>
    </font>
    <font>
      <sz val="10"/>
      <name val="Arial Cyr"/>
      <charset val="204"/>
    </font>
    <font>
      <b/>
      <sz val="11"/>
      <color indexed="63"/>
      <name val="Calibri"/>
      <charset val="204"/>
    </font>
    <font>
      <b/>
      <sz val="18"/>
      <color indexed="56"/>
      <name val="Cambria"/>
      <charset val="204"/>
    </font>
    <font>
      <b/>
      <sz val="11"/>
      <color indexed="8"/>
      <name val="Calibri"/>
      <charset val="204"/>
    </font>
    <font>
      <sz val="11"/>
      <color indexed="10"/>
      <name val="Calibri"/>
      <charset val="204"/>
    </font>
    <font>
      <sz val="10"/>
      <name val="Arial"/>
      <charset val="204"/>
    </font>
    <font>
      <sz val="10"/>
      <name val="Helv"/>
      <charset val="134"/>
    </font>
    <font>
      <sz val="10"/>
      <name val="Arial Cyr"/>
      <charset val="134"/>
    </font>
    <font>
      <b/>
      <u/>
      <sz val="16"/>
      <name val="Times New Roman"/>
      <charset val="204"/>
    </font>
    <font>
      <b/>
      <sz val="12"/>
      <name val="Times New Roman"/>
      <charset val="204"/>
    </font>
  </fonts>
  <fills count="59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8">
    <xf numFmtId="0" fontId="0" fillId="0" borderId="0"/>
    <xf numFmtId="176" fontId="0" fillId="0" borderId="0" applyFont="0" applyFill="0" applyBorder="0" applyAlignment="0" applyProtection="0"/>
    <xf numFmtId="177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9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7" borderId="11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8" borderId="14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9" borderId="14" applyNumberFormat="0" applyAlignment="0" applyProtection="0">
      <alignment vertical="center"/>
    </xf>
    <xf numFmtId="0" fontId="23" fillId="10" borderId="16" applyNumberFormat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0" borderId="0" applyNumberFormat="0" applyBorder="0" applyAlignment="0" applyProtection="0"/>
    <xf numFmtId="0" fontId="31" fillId="43" borderId="0" applyNumberFormat="0" applyBorder="0" applyAlignment="0" applyProtection="0"/>
    <xf numFmtId="0" fontId="31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54" borderId="0" applyNumberFormat="0" applyBorder="0" applyAlignment="0" applyProtection="0"/>
    <xf numFmtId="0" fontId="33" fillId="38" borderId="0" applyNumberFormat="0" applyBorder="0" applyAlignment="0" applyProtection="0"/>
    <xf numFmtId="0" fontId="34" fillId="55" borderId="19" applyNumberFormat="0" applyAlignment="0" applyProtection="0"/>
    <xf numFmtId="0" fontId="35" fillId="56" borderId="20" applyNumberFormat="0" applyAlignment="0" applyProtection="0"/>
    <xf numFmtId="0" fontId="36" fillId="0" borderId="0" applyNumberFormat="0" applyFill="0" applyBorder="0" applyAlignment="0" applyProtection="0"/>
    <xf numFmtId="0" fontId="37" fillId="39" borderId="0" applyNumberFormat="0" applyBorder="0" applyAlignment="0" applyProtection="0"/>
    <xf numFmtId="0" fontId="38" fillId="0" borderId="21" applyNumberFormat="0" applyFill="0" applyAlignment="0" applyProtection="0"/>
    <xf numFmtId="0" fontId="39" fillId="0" borderId="22" applyNumberFormat="0" applyFill="0" applyAlignment="0" applyProtection="0"/>
    <xf numFmtId="0" fontId="40" fillId="0" borderId="23" applyNumberFormat="0" applyFill="0" applyAlignment="0" applyProtection="0"/>
    <xf numFmtId="0" fontId="40" fillId="0" borderId="0" applyNumberFormat="0" applyFill="0" applyBorder="0" applyAlignment="0" applyProtection="0"/>
    <xf numFmtId="0" fontId="41" fillId="42" borderId="19" applyNumberFormat="0" applyAlignment="0" applyProtection="0"/>
    <xf numFmtId="0" fontId="42" fillId="0" borderId="24" applyNumberFormat="0" applyFill="0" applyAlignment="0" applyProtection="0"/>
    <xf numFmtId="0" fontId="43" fillId="57" borderId="0" applyNumberFormat="0" applyBorder="0" applyAlignment="0" applyProtection="0"/>
    <xf numFmtId="0" fontId="44" fillId="0" borderId="0"/>
    <xf numFmtId="0" fontId="45" fillId="58" borderId="25" applyNumberFormat="0" applyFont="0" applyAlignment="0" applyProtection="0"/>
    <xf numFmtId="0" fontId="46" fillId="55" borderId="26" applyNumberFormat="0" applyAlignment="0" applyProtection="0"/>
    <xf numFmtId="0" fontId="47" fillId="0" borderId="0" applyNumberFormat="0" applyFill="0" applyBorder="0" applyAlignment="0" applyProtection="0"/>
    <xf numFmtId="0" fontId="48" fillId="0" borderId="27" applyNumberFormat="0" applyFill="0" applyAlignment="0" applyProtection="0"/>
    <xf numFmtId="0" fontId="49" fillId="0" borderId="0" applyNumberFormat="0" applyFill="0" applyBorder="0" applyAlignment="0" applyProtection="0"/>
    <xf numFmtId="0" fontId="45" fillId="0" borderId="0"/>
    <xf numFmtId="0" fontId="50" fillId="0" borderId="0"/>
    <xf numFmtId="0" fontId="31" fillId="0" borderId="0"/>
    <xf numFmtId="0" fontId="31" fillId="0" borderId="0"/>
    <xf numFmtId="0" fontId="50" fillId="0" borderId="0"/>
    <xf numFmtId="0" fontId="45" fillId="0" borderId="0"/>
    <xf numFmtId="0" fontId="31" fillId="0" borderId="0"/>
    <xf numFmtId="0" fontId="45" fillId="0" borderId="0"/>
    <xf numFmtId="0" fontId="45" fillId="0" borderId="0"/>
    <xf numFmtId="0" fontId="31" fillId="0" borderId="0"/>
    <xf numFmtId="0" fontId="50" fillId="0" borderId="0"/>
    <xf numFmtId="0" fontId="50" fillId="0" borderId="0"/>
    <xf numFmtId="0" fontId="50" fillId="0" borderId="0"/>
    <xf numFmtId="0" fontId="0" fillId="0" borderId="0"/>
    <xf numFmtId="0" fontId="0" fillId="0" borderId="0"/>
    <xf numFmtId="0" fontId="50" fillId="0" borderId="0"/>
    <xf numFmtId="0" fontId="50" fillId="0" borderId="0"/>
    <xf numFmtId="9" fontId="5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/>
    <xf numFmtId="180" fontId="50" fillId="0" borderId="0" applyFont="0" applyFill="0" applyBorder="0" applyAlignment="0" applyProtection="0"/>
    <xf numFmtId="181" fontId="52" fillId="0" borderId="0" applyFont="0" applyFill="0" applyBorder="0" applyAlignment="0" applyProtection="0"/>
    <xf numFmtId="180" fontId="45" fillId="0" borderId="0" applyFont="0" applyFill="0" applyBorder="0" applyAlignment="0" applyProtection="0"/>
    <xf numFmtId="182" fontId="45" fillId="0" borderId="0" applyFont="0" applyFill="0" applyBorder="0" applyAlignment="0" applyProtection="0"/>
    <xf numFmtId="176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176" fontId="31" fillId="0" borderId="0" applyFont="0" applyFill="0" applyBorder="0" applyAlignment="0" applyProtection="0"/>
    <xf numFmtId="183" fontId="50" fillId="0" borderId="0" applyFont="0" applyFill="0" applyBorder="0" applyAlignment="0" applyProtection="0"/>
    <xf numFmtId="176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84" fontId="5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50" fillId="0" borderId="0" applyFont="0" applyFill="0" applyBorder="0" applyAlignment="0" applyProtection="0"/>
    <xf numFmtId="185" fontId="50" fillId="0" borderId="0" applyFont="0" applyFill="0" applyBorder="0" applyAlignment="0" applyProtection="0"/>
    <xf numFmtId="182" fontId="52" fillId="0" borderId="0" applyFont="0" applyFill="0" applyBorder="0" applyAlignment="0" applyProtection="0"/>
  </cellStyleXfs>
  <cellXfs count="110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/>
    <xf numFmtId="49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86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86" fontId="5" fillId="0" borderId="4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/>
    </xf>
    <xf numFmtId="0" fontId="4" fillId="0" borderId="0" xfId="0" applyFont="1"/>
    <xf numFmtId="0" fontId="4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left"/>
    </xf>
    <xf numFmtId="0" fontId="6" fillId="2" borderId="1" xfId="0" applyFont="1" applyFill="1" applyBorder="1"/>
    <xf numFmtId="49" fontId="6" fillId="2" borderId="1" xfId="0" applyNumberFormat="1" applyFont="1" applyFill="1" applyBorder="1"/>
    <xf numFmtId="1" fontId="4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/>
    </xf>
    <xf numFmtId="49" fontId="6" fillId="2" borderId="1" xfId="126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1" fontId="7" fillId="2" borderId="1" xfId="0" applyNumberFormat="1" applyFont="1" applyFill="1" applyBorder="1" applyAlignment="1">
      <alignment horizontal="center" vertical="top" wrapText="1"/>
    </xf>
    <xf numFmtId="49" fontId="8" fillId="2" borderId="1" xfId="0" applyNumberFormat="1" applyFont="1" applyFill="1" applyBorder="1"/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186" fontId="6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1" applyNumberFormat="1" applyFont="1" applyFill="1" applyAlignment="1">
      <alignment horizontal="center" vertical="center" wrapText="1"/>
    </xf>
    <xf numFmtId="187" fontId="1" fillId="0" borderId="0" xfId="1" applyNumberFormat="1" applyFont="1" applyFill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0" borderId="3" xfId="0" applyFont="1" applyBorder="1" applyAlignment="1">
      <alignment wrapText="1"/>
    </xf>
    <xf numFmtId="0" fontId="4" fillId="4" borderId="8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5" fillId="0" borderId="0" xfId="0" applyFont="1"/>
    <xf numFmtId="187" fontId="1" fillId="0" borderId="0" xfId="0" applyNumberFormat="1" applyFont="1"/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87" fontId="3" fillId="0" borderId="1" xfId="1" applyNumberFormat="1" applyFont="1" applyFill="1" applyBorder="1" applyAlignment="1">
      <alignment vertical="center" textRotation="90" wrapText="1"/>
    </xf>
    <xf numFmtId="187" fontId="3" fillId="3" borderId="1" xfId="1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22" fontId="10" fillId="0" borderId="0" xfId="0" applyNumberFormat="1" applyFont="1" applyAlignment="1">
      <alignment horizontal="center"/>
    </xf>
    <xf numFmtId="0" fontId="10" fillId="0" borderId="0" xfId="0" applyFont="1"/>
    <xf numFmtId="0" fontId="1" fillId="0" borderId="3" xfId="1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1" fillId="0" borderId="4" xfId="1" applyNumberFormat="1" applyFont="1" applyFill="1" applyBorder="1" applyAlignment="1">
      <alignment horizontal="center" vertical="center" wrapText="1"/>
    </xf>
    <xf numFmtId="0" fontId="1" fillId="0" borderId="9" xfId="1" applyNumberFormat="1" applyFon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 vertical="center" wrapText="1"/>
    </xf>
    <xf numFmtId="187" fontId="3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0" xfId="0" applyFont="1" applyAlignment="1">
      <alignment horizontal="center"/>
    </xf>
    <xf numFmtId="187" fontId="5" fillId="0" borderId="0" xfId="1" applyNumberFormat="1" applyFont="1" applyFill="1"/>
    <xf numFmtId="187" fontId="5" fillId="0" borderId="0" xfId="0" applyNumberFormat="1" applyFont="1"/>
  </cellXfs>
  <cellStyles count="128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Accent1" xfId="49"/>
    <cellStyle name="20% - Accent2" xfId="50"/>
    <cellStyle name="20% - Accent3" xfId="51"/>
    <cellStyle name="20% - Accent4" xfId="52"/>
    <cellStyle name="20% - Accent5" xfId="53"/>
    <cellStyle name="20% - Accent6" xfId="54"/>
    <cellStyle name="40% - Accent1" xfId="55"/>
    <cellStyle name="40% - Accent2" xfId="56"/>
    <cellStyle name="40% - Accent3" xfId="57"/>
    <cellStyle name="40% - Accent4" xfId="58"/>
    <cellStyle name="40% - Accent5" xfId="59"/>
    <cellStyle name="40% - Accent6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Accent1" xfId="67"/>
    <cellStyle name="Accent2" xfId="68"/>
    <cellStyle name="Accent3" xfId="69"/>
    <cellStyle name="Accent4" xfId="70"/>
    <cellStyle name="Accent5" xfId="71"/>
    <cellStyle name="Accent6" xfId="72"/>
    <cellStyle name="Bad" xfId="73"/>
    <cellStyle name="Calculation" xfId="74"/>
    <cellStyle name="Check Cell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put" xfId="82"/>
    <cellStyle name="Linked Cell" xfId="83"/>
    <cellStyle name="Neutral" xfId="84"/>
    <cellStyle name="Normal__5_200~3" xfId="85"/>
    <cellStyle name="Note" xfId="86"/>
    <cellStyle name="Output" xfId="87"/>
    <cellStyle name="Title" xfId="88"/>
    <cellStyle name="Total" xfId="89"/>
    <cellStyle name="Warning Text" xfId="90"/>
    <cellStyle name="Обычный 2" xfId="91"/>
    <cellStyle name="Обычный 2 2" xfId="92"/>
    <cellStyle name="Обычный 2 2 2" xfId="93"/>
    <cellStyle name="Обычный 2 2_СВОДКА 01.07.2017 realno" xfId="94"/>
    <cellStyle name="Обычный 2 3" xfId="95"/>
    <cellStyle name="Обычный 2 4" xfId="96"/>
    <cellStyle name="Обычный 2_СВОДКА 01.07.2017 realno" xfId="97"/>
    <cellStyle name="Обычный 3" xfId="98"/>
    <cellStyle name="Обычный 3 2" xfId="99"/>
    <cellStyle name="Обычный 3_СВОДКА 01.07.2017 realno" xfId="100"/>
    <cellStyle name="Обычный 4" xfId="101"/>
    <cellStyle name="Обычный 5" xfId="102"/>
    <cellStyle name="Обычный 5 2" xfId="103"/>
    <cellStyle name="Обычный 6" xfId="104"/>
    <cellStyle name="Обычный 7" xfId="105"/>
    <cellStyle name="Обычный 8" xfId="106"/>
    <cellStyle name="Обычный 9" xfId="107"/>
    <cellStyle name="Процентный 2" xfId="108"/>
    <cellStyle name="Процентный 3" xfId="109"/>
    <cellStyle name="Процентный 4" xfId="110"/>
    <cellStyle name="Процентный 5" xfId="111"/>
    <cellStyle name="Стиль 1" xfId="112"/>
    <cellStyle name="Финансовый [0] 2" xfId="113"/>
    <cellStyle name="Финансовый [0] 2 2" xfId="114"/>
    <cellStyle name="Финансовый [0] 3" xfId="115"/>
    <cellStyle name="Финансовый 10" xfId="116"/>
    <cellStyle name="Финансовый 11" xfId="117"/>
    <cellStyle name="Финансовый 12" xfId="118"/>
    <cellStyle name="Финансовый 2" xfId="119"/>
    <cellStyle name="Финансовый 2 2" xfId="120"/>
    <cellStyle name="Финансовый 3" xfId="121"/>
    <cellStyle name="Финансовый 4" xfId="122"/>
    <cellStyle name="Финансовый 5" xfId="123"/>
    <cellStyle name="Финансовый 6" xfId="124"/>
    <cellStyle name="Финансовый 7" xfId="125"/>
    <cellStyle name="Финансовый 8" xfId="126"/>
    <cellStyle name="Финансовый 9" xfId="127"/>
  </cellStyles>
  <tableStyles count="0" defaultTableStyle="TableStyleMedium2" defaultPivotStyle="PivotStyleLight16"/>
  <colors>
    <mruColors>
      <color rgb="00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5.xml"/><Relationship Id="rId7" Type="http://schemas.openxmlformats.org/officeDocument/2006/relationships/externalLink" Target="externalLinks/externalLink4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0.110\svod-2008\CVODKA01\DBase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0.110\&#1054;&#1090;&#1095;&#1105;&#1090;\SVOD-2013\DBF-25.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54;&#1041;%20&#1074;&#1072;%20&#1042;&#1040;&#1064;&#1083;&#1072;&#1088;%20&#1086;&#1095;&#1080;&#1083;&#1080;&#1096;&#1080;&#1075;&#1072;%20&#1086;&#1080;&#1076;\YANGI%20SHTATKA%20KOB%20VASHLAR\Work\work\ARCH\svod2017\OTCH04-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52Y4ZY\svod2003\Otche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54;&#1041;%20&#1074;&#1072;%20&#1042;&#1040;&#1064;&#1083;&#1072;&#1088;%20&#1086;&#1095;&#1080;&#1083;&#1080;&#1096;&#1080;&#1075;&#1072;%20&#1086;&#1080;&#1076;\YANGI%20SHTATKA%20KOB%20VASHLAR\Work\R%20Mardiev\KONVEROPER_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S1"/>
      <sheetName val="DBS2"/>
      <sheetName val="Tab1"/>
      <sheetName val="Tab2"/>
      <sheetName val="Tab3"/>
      <sheetName val="Tab4"/>
      <sheetName val="Banks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100000"/>
      <sheetName val="200000"/>
      <sheetName val="300000"/>
      <sheetName val="400000"/>
      <sheetName val="500000"/>
      <sheetName val="600000"/>
      <sheetName val="700000"/>
      <sheetName val="800000"/>
      <sheetName val="laroux"/>
      <sheetName val="DBS1 долл"/>
      <sheetName val="DBS2 долл"/>
      <sheetName val="DBS1 евро"/>
      <sheetName val="DBS2 евро"/>
      <sheetName val="DBS1 фунт"/>
      <sheetName val="DBS2 фунт"/>
      <sheetName val="DBS1 йена"/>
      <sheetName val="DBS2 йена"/>
      <sheetName val="DBS1 свод"/>
      <sheetName val="по обл долл"/>
      <sheetName val="по банк долл"/>
      <sheetName val="по обл евро"/>
      <sheetName val="по банк евро"/>
      <sheetName val="по обл фунт"/>
      <sheetName val="по банк фунт"/>
      <sheetName val="по обл йена"/>
      <sheetName val="по банк йена"/>
      <sheetName val="Banks"/>
      <sheetName val="Date"/>
      <sheetName val="T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илоятлар (общий) (2)"/>
      <sheetName val="nafisa"/>
      <sheetName val="sheets"/>
      <sheetName val="JURNAL"/>
      <sheetName val="konv-mes"/>
      <sheetName val="Vce-val"/>
      <sheetName val="General"/>
      <sheetName val="WORK"/>
      <sheetName val="Курсы валют"/>
      <sheetName val="Отчеты"/>
      <sheetName val="Вилоятлар (09-10-11) (ПОК)"/>
      <sheetName val="Вилоятлар (09-10-11)"/>
      <sheetName val="Вилоятлар (харид)"/>
      <sheetName val="Вилоятлар (сотув)"/>
      <sheetName val="Вилоятлар (общий)"/>
      <sheetName val="1-Для ЦБ старый "/>
      <sheetName val="2-МБ учун "/>
      <sheetName val="Электрон "/>
      <sheetName val="Пок-Прод"/>
      <sheetName val="курс разница"/>
      <sheetName val="rates"/>
      <sheetName val="ЦБ"/>
      <sheetName val="Лист5 2 ч"/>
      <sheetName val="российский"/>
      <sheetName val="общая информация по системе 1 ч"/>
      <sheetName val="Информация о ресурсах по дням"/>
      <sheetName val="Информация о ресурсах по месяца"/>
      <sheetName val="Мягвал"/>
      <sheetName val="4-Обнов отчет(ГВЭУ)"/>
      <sheetName val="состав"/>
      <sheetName val="5-Месяц"/>
      <sheetName val="6-TAB-51"/>
      <sheetName val="7-RESURS"/>
      <sheetName val="8-Для ГВЭУ"/>
      <sheetName val="6-TAB-5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/>
      <sheetData sheetId="31" refreshError="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ОТЧ (2)"/>
      <sheetName val="ОТЧ"/>
      <sheetName val="Чужие"/>
      <sheetName val="Мес"/>
      <sheetName val="Свои"/>
      <sheetName val="Дор-Чек"/>
      <sheetName val="япон"/>
      <sheetName val="за 9 месяц"/>
      <sheetName val="Вложение ТГУ"/>
      <sheetName val="WORK"/>
      <sheetName val="HELP"/>
      <sheetName val="кор поз"/>
      <sheetName val="ТГ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PR_OBM"/>
      <sheetName val="ПОК-ПРОД"/>
      <sheetName val="Коротко"/>
      <sheetName val="ПРОД (4)"/>
      <sheetName val="Объем"/>
      <sheetName val="LIST"/>
      <sheetName val="Лист4"/>
      <sheetName val="Операции"/>
      <sheetName val="ПРОД"/>
      <sheetName val="кор поз"/>
      <sheetName val="ПОК"/>
      <sheetName val="Опер"/>
      <sheetName val="Back-ПОК"/>
      <sheetName val="Back-ПР"/>
      <sheetName val="ПОК(Б)"/>
      <sheetName val="ПРОД(Б)"/>
      <sheetName val="Операции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Лист8">
    <tabColor rgb="FF00B0F0"/>
  </sheetPr>
  <dimension ref="A1:P138"/>
  <sheetViews>
    <sheetView view="pageBreakPreview" zoomScale="115" zoomScaleNormal="100" workbookViewId="0">
      <pane ySplit="5" topLeftCell="A6" activePane="bottomLeft" state="frozen"/>
      <selection/>
      <selection pane="bottomLeft" activeCell="F13" sqref="F13"/>
    </sheetView>
  </sheetViews>
  <sheetFormatPr defaultColWidth="9" defaultRowHeight="15"/>
  <cols>
    <col min="1" max="1" width="9.14285714285714" style="1"/>
    <col min="2" max="2" width="6.71428571428571" style="1" customWidth="1"/>
    <col min="3" max="3" width="9.71428571428571" style="1" hidden="1" customWidth="1"/>
    <col min="4" max="4" width="13.2857142857143" style="1" customWidth="1"/>
    <col min="5" max="5" width="10.1428571428571" style="1" hidden="1" customWidth="1"/>
    <col min="6" max="6" width="41.2857142857143" style="3" customWidth="1"/>
    <col min="7" max="7" width="12.7142857142857" style="1" hidden="1" customWidth="1"/>
    <col min="8" max="8" width="10.2857142857143" style="1" hidden="1" customWidth="1"/>
    <col min="9" max="9" width="29" style="3" customWidth="1"/>
    <col min="10" max="10" width="7.57142857142857" style="1" hidden="1" customWidth="1"/>
    <col min="11" max="11" width="7.57142857142857" style="47" hidden="1" customWidth="1"/>
    <col min="12" max="12" width="15" style="1" hidden="1" customWidth="1"/>
    <col min="13" max="14" width="7.57142857142857" style="1" hidden="1" customWidth="1"/>
    <col min="15" max="15" width="31.1428571428571" style="1" customWidth="1"/>
    <col min="16" max="16" width="26.4285714285714" style="1" customWidth="1"/>
    <col min="17" max="16384" width="9.14285714285714" style="1"/>
  </cols>
  <sheetData>
    <row r="1" ht="85.5" customHeight="1" spans="2:16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3" ht="36" customHeight="1" spans="2:16">
      <c r="B3" s="9" t="s">
        <v>1</v>
      </c>
      <c r="C3" s="52" t="s">
        <v>2</v>
      </c>
      <c r="D3" s="55" t="s">
        <v>3</v>
      </c>
      <c r="E3" s="52" t="s">
        <v>4</v>
      </c>
      <c r="F3" s="11" t="s">
        <v>5</v>
      </c>
      <c r="G3" s="52" t="s">
        <v>6</v>
      </c>
      <c r="H3" s="9" t="s">
        <v>7</v>
      </c>
      <c r="I3" s="12" t="s">
        <v>8</v>
      </c>
      <c r="J3" s="12"/>
      <c r="K3" s="12"/>
      <c r="L3" s="12"/>
      <c r="M3" s="12"/>
      <c r="N3" s="12"/>
      <c r="O3" s="12"/>
      <c r="P3" s="12"/>
    </row>
    <row r="4" ht="72.75" customHeight="1" spans="2:16">
      <c r="B4" s="9"/>
      <c r="C4" s="52" t="s">
        <v>9</v>
      </c>
      <c r="D4" s="55" t="s">
        <v>10</v>
      </c>
      <c r="E4" s="52" t="s">
        <v>11</v>
      </c>
      <c r="F4" s="11"/>
      <c r="G4" s="52"/>
      <c r="H4" s="9"/>
      <c r="I4" s="12" t="s">
        <v>12</v>
      </c>
      <c r="J4" s="71"/>
      <c r="K4" s="71"/>
      <c r="L4" s="71"/>
      <c r="M4" s="71"/>
      <c r="N4" s="71"/>
      <c r="O4" s="12" t="s">
        <v>13</v>
      </c>
      <c r="P4" s="12" t="s">
        <v>14</v>
      </c>
    </row>
    <row r="5" s="45" customFormat="1" spans="2:16">
      <c r="B5" s="9">
        <v>1</v>
      </c>
      <c r="C5" s="9">
        <v>3</v>
      </c>
      <c r="D5" s="9">
        <v>2</v>
      </c>
      <c r="E5" s="12">
        <v>3</v>
      </c>
      <c r="F5" s="9">
        <v>3</v>
      </c>
      <c r="G5" s="9">
        <v>5</v>
      </c>
      <c r="H5" s="12">
        <v>5</v>
      </c>
      <c r="I5" s="9">
        <v>4</v>
      </c>
      <c r="J5" s="9"/>
      <c r="K5" s="99"/>
      <c r="L5" s="9">
        <v>7</v>
      </c>
      <c r="M5" s="9">
        <v>8</v>
      </c>
      <c r="N5" s="9"/>
      <c r="O5" s="9">
        <v>5</v>
      </c>
      <c r="P5" s="9">
        <v>6</v>
      </c>
    </row>
    <row r="6" spans="2:16">
      <c r="B6" s="52">
        <v>1</v>
      </c>
      <c r="C6" s="59">
        <v>3002001</v>
      </c>
      <c r="D6" s="5" t="s">
        <v>15</v>
      </c>
      <c r="E6" s="5" t="s">
        <v>16</v>
      </c>
      <c r="F6" s="60" t="s">
        <v>17</v>
      </c>
      <c r="G6" s="59">
        <v>74</v>
      </c>
      <c r="H6" s="5" t="s">
        <v>18</v>
      </c>
      <c r="I6" s="59" t="s">
        <v>19</v>
      </c>
      <c r="J6" s="59">
        <v>1</v>
      </c>
      <c r="K6" s="59">
        <v>1</v>
      </c>
      <c r="L6" s="73" t="e">
        <v>#REF!</v>
      </c>
      <c r="M6" s="59"/>
      <c r="N6" s="59" t="e">
        <v>#REF!</v>
      </c>
      <c r="O6" s="5" t="s">
        <v>20</v>
      </c>
      <c r="P6" s="100" t="s">
        <v>21</v>
      </c>
    </row>
    <row r="7" spans="2:16">
      <c r="B7" s="52">
        <v>2</v>
      </c>
      <c r="C7" s="59">
        <v>3002007</v>
      </c>
      <c r="D7" s="5" t="s">
        <v>22</v>
      </c>
      <c r="E7" s="5" t="s">
        <v>16</v>
      </c>
      <c r="F7" s="60" t="s">
        <v>23</v>
      </c>
      <c r="G7" s="59">
        <v>893</v>
      </c>
      <c r="H7" s="5" t="s">
        <v>24</v>
      </c>
      <c r="I7" s="59" t="s">
        <v>19</v>
      </c>
      <c r="J7" s="59">
        <v>1</v>
      </c>
      <c r="K7" s="59">
        <v>1</v>
      </c>
      <c r="L7" s="73" t="e">
        <v>#REF!</v>
      </c>
      <c r="M7" s="59"/>
      <c r="N7" s="59" t="e">
        <v>#REF!</v>
      </c>
      <c r="O7" s="5" t="s">
        <v>20</v>
      </c>
      <c r="P7" s="100" t="s">
        <v>21</v>
      </c>
    </row>
    <row r="8" spans="2:16">
      <c r="B8" s="52">
        <v>3</v>
      </c>
      <c r="C8" s="59">
        <v>3002002</v>
      </c>
      <c r="D8" s="5" t="s">
        <v>25</v>
      </c>
      <c r="E8" s="5" t="s">
        <v>16</v>
      </c>
      <c r="F8" s="60" t="s">
        <v>26</v>
      </c>
      <c r="G8" s="59">
        <v>955</v>
      </c>
      <c r="H8" s="5" t="s">
        <v>27</v>
      </c>
      <c r="I8" s="59" t="s">
        <v>19</v>
      </c>
      <c r="J8" s="59">
        <v>1</v>
      </c>
      <c r="K8" s="59">
        <v>1</v>
      </c>
      <c r="L8" s="73" t="e">
        <v>#REF!</v>
      </c>
      <c r="M8" s="59"/>
      <c r="N8" s="59" t="e">
        <v>#REF!</v>
      </c>
      <c r="O8" s="5" t="s">
        <v>20</v>
      </c>
      <c r="P8" s="100" t="s">
        <v>21</v>
      </c>
    </row>
    <row r="9" s="22" customFormat="1" ht="12.75" customHeight="1" spans="2:16">
      <c r="B9" s="95" t="s">
        <v>28</v>
      </c>
      <c r="C9" s="96"/>
      <c r="D9" s="95"/>
      <c r="E9" s="95"/>
      <c r="F9" s="95"/>
      <c r="G9" s="65"/>
      <c r="H9" s="65">
        <v>3</v>
      </c>
      <c r="I9" s="65"/>
      <c r="J9" s="65">
        <v>3</v>
      </c>
      <c r="K9" s="65">
        <v>3</v>
      </c>
      <c r="L9" s="65" t="e">
        <v>#REF!</v>
      </c>
      <c r="M9" s="65">
        <v>0</v>
      </c>
      <c r="N9" s="65" t="e">
        <v>#REF!</v>
      </c>
      <c r="O9" s="65"/>
      <c r="P9" s="65"/>
    </row>
    <row r="10" spans="2:16">
      <c r="B10" s="52">
        <v>4</v>
      </c>
      <c r="C10" s="59">
        <v>6002001</v>
      </c>
      <c r="D10" s="5" t="s">
        <v>29</v>
      </c>
      <c r="E10" s="5" t="s">
        <v>30</v>
      </c>
      <c r="F10" s="60" t="s">
        <v>31</v>
      </c>
      <c r="G10" s="59">
        <v>84</v>
      </c>
      <c r="H10" s="5" t="s">
        <v>32</v>
      </c>
      <c r="I10" s="59" t="s">
        <v>19</v>
      </c>
      <c r="J10" s="59">
        <v>1</v>
      </c>
      <c r="K10" s="59">
        <v>1</v>
      </c>
      <c r="L10" s="73" t="e">
        <v>#REF!</v>
      </c>
      <c r="M10" s="59"/>
      <c r="N10" s="59" t="e">
        <v>#REF!</v>
      </c>
      <c r="O10" s="5" t="s">
        <v>20</v>
      </c>
      <c r="P10" s="100" t="s">
        <v>21</v>
      </c>
    </row>
    <row r="11" ht="25.5" spans="2:16">
      <c r="B11" s="52">
        <v>5</v>
      </c>
      <c r="C11" s="59">
        <v>6002021</v>
      </c>
      <c r="D11" s="5" t="s">
        <v>33</v>
      </c>
      <c r="E11" s="5" t="s">
        <v>30</v>
      </c>
      <c r="F11" s="60" t="s">
        <v>34</v>
      </c>
      <c r="G11" s="59">
        <v>84</v>
      </c>
      <c r="H11" s="5" t="s">
        <v>32</v>
      </c>
      <c r="I11" s="59" t="s">
        <v>35</v>
      </c>
      <c r="J11" s="59">
        <v>1</v>
      </c>
      <c r="K11" s="59">
        <v>1</v>
      </c>
      <c r="L11" s="73" t="e">
        <v>#REF!</v>
      </c>
      <c r="M11" s="59"/>
      <c r="N11" s="59" t="e">
        <v>#REF!</v>
      </c>
      <c r="O11" s="5" t="s">
        <v>36</v>
      </c>
      <c r="P11" s="100" t="s">
        <v>37</v>
      </c>
    </row>
    <row r="12" ht="25.5" spans="2:16">
      <c r="B12" s="52">
        <v>6</v>
      </c>
      <c r="C12" s="59">
        <v>6002026</v>
      </c>
      <c r="D12" s="5" t="s">
        <v>38</v>
      </c>
      <c r="E12" s="5" t="s">
        <v>30</v>
      </c>
      <c r="F12" s="60" t="s">
        <v>39</v>
      </c>
      <c r="G12" s="59">
        <v>84</v>
      </c>
      <c r="H12" s="5" t="s">
        <v>32</v>
      </c>
      <c r="I12" s="59" t="s">
        <v>35</v>
      </c>
      <c r="J12" s="59">
        <v>1</v>
      </c>
      <c r="K12" s="59">
        <v>1</v>
      </c>
      <c r="L12" s="73" t="e">
        <v>#REF!</v>
      </c>
      <c r="M12" s="59"/>
      <c r="N12" s="59" t="e">
        <v>#REF!</v>
      </c>
      <c r="O12" s="5" t="s">
        <v>40</v>
      </c>
      <c r="P12" s="100" t="s">
        <v>37</v>
      </c>
    </row>
    <row r="13" spans="2:16">
      <c r="B13" s="52">
        <v>7</v>
      </c>
      <c r="C13" s="59">
        <v>6002033</v>
      </c>
      <c r="D13" s="5" t="s">
        <v>41</v>
      </c>
      <c r="E13" s="5" t="s">
        <v>30</v>
      </c>
      <c r="F13" s="60" t="s">
        <v>42</v>
      </c>
      <c r="G13" s="59">
        <v>84</v>
      </c>
      <c r="H13" s="5" t="s">
        <v>32</v>
      </c>
      <c r="I13" s="59" t="s">
        <v>43</v>
      </c>
      <c r="J13" s="59">
        <v>1</v>
      </c>
      <c r="K13" s="59">
        <v>1</v>
      </c>
      <c r="L13" s="73" t="e">
        <v>#REF!</v>
      </c>
      <c r="M13" s="59"/>
      <c r="N13" s="59" t="e">
        <v>#REF!</v>
      </c>
      <c r="O13" s="5" t="s">
        <v>44</v>
      </c>
      <c r="P13" s="100" t="s">
        <v>21</v>
      </c>
    </row>
    <row r="14" spans="2:16">
      <c r="B14" s="52">
        <v>8</v>
      </c>
      <c r="C14" s="59">
        <v>6002007</v>
      </c>
      <c r="D14" s="5" t="s">
        <v>45</v>
      </c>
      <c r="E14" s="5" t="s">
        <v>30</v>
      </c>
      <c r="F14" s="60" t="s">
        <v>46</v>
      </c>
      <c r="G14" s="59">
        <v>849</v>
      </c>
      <c r="H14" s="5" t="s">
        <v>47</v>
      </c>
      <c r="I14" s="59" t="s">
        <v>19</v>
      </c>
      <c r="J14" s="59">
        <v>1</v>
      </c>
      <c r="K14" s="59">
        <v>1</v>
      </c>
      <c r="L14" s="73" t="e">
        <v>#REF!</v>
      </c>
      <c r="M14" s="59"/>
      <c r="N14" s="59" t="e">
        <v>#REF!</v>
      </c>
      <c r="O14" s="5" t="s">
        <v>20</v>
      </c>
      <c r="P14" s="100" t="s">
        <v>21</v>
      </c>
    </row>
    <row r="15" spans="2:16">
      <c r="B15" s="52">
        <v>9</v>
      </c>
      <c r="C15" s="59">
        <v>6002028</v>
      </c>
      <c r="D15" s="5" t="s">
        <v>48</v>
      </c>
      <c r="E15" s="5" t="s">
        <v>30</v>
      </c>
      <c r="F15" s="60" t="s">
        <v>49</v>
      </c>
      <c r="G15" s="59">
        <v>899</v>
      </c>
      <c r="H15" s="5" t="s">
        <v>50</v>
      </c>
      <c r="I15" s="59" t="s">
        <v>19</v>
      </c>
      <c r="J15" s="59">
        <v>1</v>
      </c>
      <c r="K15" s="59">
        <v>1</v>
      </c>
      <c r="L15" s="73" t="e">
        <v>#REF!</v>
      </c>
      <c r="M15" s="59"/>
      <c r="N15" s="59" t="e">
        <v>#REF!</v>
      </c>
      <c r="O15" s="5" t="s">
        <v>20</v>
      </c>
      <c r="P15" s="100" t="s">
        <v>21</v>
      </c>
    </row>
    <row r="16" spans="2:16">
      <c r="B16" s="52">
        <v>10</v>
      </c>
      <c r="C16" s="59">
        <v>6002036</v>
      </c>
      <c r="D16" s="5" t="s">
        <v>51</v>
      </c>
      <c r="E16" s="5" t="s">
        <v>30</v>
      </c>
      <c r="F16" s="60" t="s">
        <v>52</v>
      </c>
      <c r="G16" s="59">
        <v>899</v>
      </c>
      <c r="H16" s="5" t="s">
        <v>50</v>
      </c>
      <c r="I16" s="59" t="s">
        <v>53</v>
      </c>
      <c r="J16" s="59">
        <v>1</v>
      </c>
      <c r="K16" s="59">
        <v>1</v>
      </c>
      <c r="L16" s="73" t="e">
        <v>#REF!</v>
      </c>
      <c r="M16" s="59"/>
      <c r="N16" s="59" t="e">
        <v>#REF!</v>
      </c>
      <c r="O16" s="5" t="s">
        <v>40</v>
      </c>
      <c r="P16" s="100" t="s">
        <v>21</v>
      </c>
    </row>
    <row r="17" spans="2:16">
      <c r="B17" s="52">
        <v>11</v>
      </c>
      <c r="C17" s="59">
        <v>6002011</v>
      </c>
      <c r="D17" s="5" t="s">
        <v>54</v>
      </c>
      <c r="E17" s="5" t="s">
        <v>30</v>
      </c>
      <c r="F17" s="60" t="s">
        <v>55</v>
      </c>
      <c r="G17" s="59">
        <v>910</v>
      </c>
      <c r="H17" s="5" t="s">
        <v>56</v>
      </c>
      <c r="I17" s="59" t="s">
        <v>19</v>
      </c>
      <c r="J17" s="59">
        <v>1</v>
      </c>
      <c r="K17" s="59">
        <v>1</v>
      </c>
      <c r="L17" s="73" t="e">
        <v>#REF!</v>
      </c>
      <c r="M17" s="59"/>
      <c r="N17" s="59" t="e">
        <v>#REF!</v>
      </c>
      <c r="O17" s="5" t="s">
        <v>20</v>
      </c>
      <c r="P17" s="100" t="s">
        <v>21</v>
      </c>
    </row>
    <row r="18" spans="2:16">
      <c r="B18" s="52">
        <v>12</v>
      </c>
      <c r="C18" s="59">
        <v>6002010</v>
      </c>
      <c r="D18" s="5" t="s">
        <v>57</v>
      </c>
      <c r="E18" s="5" t="s">
        <v>30</v>
      </c>
      <c r="F18" s="60" t="s">
        <v>58</v>
      </c>
      <c r="G18" s="59">
        <v>943</v>
      </c>
      <c r="H18" s="5" t="s">
        <v>59</v>
      </c>
      <c r="I18" s="59" t="s">
        <v>19</v>
      </c>
      <c r="J18" s="59">
        <v>1</v>
      </c>
      <c r="K18" s="59">
        <v>1</v>
      </c>
      <c r="L18" s="73" t="e">
        <v>#REF!</v>
      </c>
      <c r="M18" s="59"/>
      <c r="N18" s="59" t="e">
        <v>#REF!</v>
      </c>
      <c r="O18" s="5" t="s">
        <v>20</v>
      </c>
      <c r="P18" s="100" t="s">
        <v>21</v>
      </c>
    </row>
    <row r="19" spans="2:16">
      <c r="B19" s="52">
        <v>13</v>
      </c>
      <c r="C19" s="59"/>
      <c r="D19" s="97">
        <v>6002037</v>
      </c>
      <c r="E19" s="5"/>
      <c r="F19" s="60" t="s">
        <v>60</v>
      </c>
      <c r="G19" s="59"/>
      <c r="H19" s="5"/>
      <c r="I19" s="59" t="s">
        <v>19</v>
      </c>
      <c r="J19" s="59"/>
      <c r="K19" s="59"/>
      <c r="L19" s="73"/>
      <c r="M19" s="59"/>
      <c r="N19" s="59"/>
      <c r="O19" s="5" t="s">
        <v>20</v>
      </c>
      <c r="P19" s="100" t="s">
        <v>37</v>
      </c>
    </row>
    <row r="20" spans="2:16">
      <c r="B20" s="52">
        <v>14</v>
      </c>
      <c r="C20" s="59"/>
      <c r="D20" s="97">
        <v>6002038</v>
      </c>
      <c r="E20" s="5"/>
      <c r="F20" s="60" t="s">
        <v>61</v>
      </c>
      <c r="G20" s="59"/>
      <c r="H20" s="5"/>
      <c r="I20" s="59" t="s">
        <v>19</v>
      </c>
      <c r="J20" s="59"/>
      <c r="K20" s="59"/>
      <c r="L20" s="73"/>
      <c r="M20" s="59"/>
      <c r="N20" s="59"/>
      <c r="O20" s="5" t="s">
        <v>20</v>
      </c>
      <c r="P20" s="100" t="s">
        <v>37</v>
      </c>
    </row>
    <row r="21" spans="2:16">
      <c r="B21" s="52">
        <v>15</v>
      </c>
      <c r="C21" s="59"/>
      <c r="D21" s="97">
        <v>6002039</v>
      </c>
      <c r="E21" s="5"/>
      <c r="F21" s="60" t="s">
        <v>62</v>
      </c>
      <c r="G21" s="59"/>
      <c r="H21" s="5"/>
      <c r="I21" s="59" t="s">
        <v>19</v>
      </c>
      <c r="J21" s="59"/>
      <c r="K21" s="59"/>
      <c r="L21" s="73"/>
      <c r="M21" s="59"/>
      <c r="N21" s="59"/>
      <c r="O21" s="5" t="s">
        <v>20</v>
      </c>
      <c r="P21" s="100" t="s">
        <v>37</v>
      </c>
    </row>
    <row r="22" s="22" customFormat="1" ht="12.75" customHeight="1" spans="2:16">
      <c r="B22" s="95" t="s">
        <v>63</v>
      </c>
      <c r="C22" s="96"/>
      <c r="D22" s="95"/>
      <c r="E22" s="95"/>
      <c r="F22" s="95"/>
      <c r="G22" s="65"/>
      <c r="H22" s="65" t="e">
        <v>#REF!</v>
      </c>
      <c r="I22" s="65"/>
      <c r="J22" s="65">
        <v>9</v>
      </c>
      <c r="K22" s="65">
        <v>9</v>
      </c>
      <c r="L22" s="65" t="e">
        <v>#REF!</v>
      </c>
      <c r="M22" s="65">
        <v>0</v>
      </c>
      <c r="N22" s="65" t="e">
        <v>#REF!</v>
      </c>
      <c r="O22" s="65"/>
      <c r="P22" s="65"/>
    </row>
    <row r="23" spans="2:16">
      <c r="B23" s="52">
        <v>16</v>
      </c>
      <c r="C23" s="59">
        <v>8002001</v>
      </c>
      <c r="D23" s="5" t="s">
        <v>64</v>
      </c>
      <c r="E23" s="5" t="s">
        <v>65</v>
      </c>
      <c r="F23" s="60" t="s">
        <v>66</v>
      </c>
      <c r="G23" s="59">
        <v>121</v>
      </c>
      <c r="H23" s="5" t="s">
        <v>67</v>
      </c>
      <c r="I23" s="59" t="s">
        <v>19</v>
      </c>
      <c r="J23" s="59">
        <v>1</v>
      </c>
      <c r="K23" s="59">
        <v>1</v>
      </c>
      <c r="L23" s="73" t="e">
        <v>#REF!</v>
      </c>
      <c r="M23" s="59"/>
      <c r="N23" s="59" t="e">
        <v>#REF!</v>
      </c>
      <c r="O23" s="5" t="s">
        <v>20</v>
      </c>
      <c r="P23" s="100" t="s">
        <v>21</v>
      </c>
    </row>
    <row r="24" spans="2:16">
      <c r="B24" s="52">
        <v>17</v>
      </c>
      <c r="C24" s="59">
        <v>8002003</v>
      </c>
      <c r="D24" s="5" t="s">
        <v>68</v>
      </c>
      <c r="E24" s="5" t="s">
        <v>65</v>
      </c>
      <c r="F24" s="60" t="s">
        <v>69</v>
      </c>
      <c r="G24" s="59">
        <v>892</v>
      </c>
      <c r="H24" s="5" t="s">
        <v>70</v>
      </c>
      <c r="I24" s="59" t="s">
        <v>19</v>
      </c>
      <c r="J24" s="59">
        <v>1</v>
      </c>
      <c r="K24" s="59">
        <v>1</v>
      </c>
      <c r="L24" s="73" t="e">
        <v>#REF!</v>
      </c>
      <c r="M24" s="59"/>
      <c r="N24" s="59" t="e">
        <v>#REF!</v>
      </c>
      <c r="O24" s="5" t="s">
        <v>20</v>
      </c>
      <c r="P24" s="100" t="s">
        <v>21</v>
      </c>
    </row>
    <row r="25" spans="2:16">
      <c r="B25" s="52">
        <v>18</v>
      </c>
      <c r="C25" s="59">
        <v>8002002</v>
      </c>
      <c r="D25" s="5" t="s">
        <v>71</v>
      </c>
      <c r="E25" s="5" t="s">
        <v>65</v>
      </c>
      <c r="F25" s="60" t="s">
        <v>72</v>
      </c>
      <c r="G25" s="59">
        <v>916</v>
      </c>
      <c r="H25" s="5" t="s">
        <v>73</v>
      </c>
      <c r="I25" s="59" t="s">
        <v>19</v>
      </c>
      <c r="J25" s="59">
        <v>1</v>
      </c>
      <c r="K25" s="59">
        <v>1</v>
      </c>
      <c r="L25" s="73" t="e">
        <v>#REF!</v>
      </c>
      <c r="M25" s="59"/>
      <c r="N25" s="59" t="e">
        <v>#REF!</v>
      </c>
      <c r="O25" s="5" t="s">
        <v>20</v>
      </c>
      <c r="P25" s="100" t="s">
        <v>21</v>
      </c>
    </row>
    <row r="26" s="22" customFormat="1" ht="12.75" customHeight="1" spans="2:16">
      <c r="B26" s="95" t="s">
        <v>74</v>
      </c>
      <c r="C26" s="96"/>
      <c r="D26" s="95"/>
      <c r="E26" s="95"/>
      <c r="F26" s="95"/>
      <c r="G26" s="65"/>
      <c r="H26" s="65" t="e">
        <v>#REF!</v>
      </c>
      <c r="I26" s="65"/>
      <c r="J26" s="65">
        <v>3</v>
      </c>
      <c r="K26" s="65">
        <v>3</v>
      </c>
      <c r="L26" s="65" t="e">
        <v>#REF!</v>
      </c>
      <c r="M26" s="65">
        <v>0</v>
      </c>
      <c r="N26" s="65" t="e">
        <v>#REF!</v>
      </c>
      <c r="O26" s="65"/>
      <c r="P26" s="65"/>
    </row>
    <row r="27" ht="26.25" customHeight="1" spans="2:16">
      <c r="B27" s="52">
        <v>19</v>
      </c>
      <c r="C27" s="59">
        <v>10002022</v>
      </c>
      <c r="D27" s="5" t="s">
        <v>75</v>
      </c>
      <c r="E27" s="5" t="s">
        <v>76</v>
      </c>
      <c r="F27" s="60" t="s">
        <v>77</v>
      </c>
      <c r="G27" s="59">
        <v>150</v>
      </c>
      <c r="H27" s="5" t="s">
        <v>78</v>
      </c>
      <c r="I27" s="59" t="s">
        <v>19</v>
      </c>
      <c r="J27" s="59">
        <v>1</v>
      </c>
      <c r="K27" s="59">
        <v>1</v>
      </c>
      <c r="L27" s="73" t="e">
        <v>#REF!</v>
      </c>
      <c r="M27" s="59"/>
      <c r="N27" s="59" t="e">
        <v>#REF!</v>
      </c>
      <c r="O27" s="5" t="s">
        <v>20</v>
      </c>
      <c r="P27" s="100" t="s">
        <v>21</v>
      </c>
    </row>
    <row r="28" spans="2:16">
      <c r="B28" s="52">
        <v>20</v>
      </c>
      <c r="C28" s="59">
        <v>10002006</v>
      </c>
      <c r="D28" s="5" t="s">
        <v>79</v>
      </c>
      <c r="E28" s="5" t="s">
        <v>76</v>
      </c>
      <c r="F28" s="60" t="s">
        <v>80</v>
      </c>
      <c r="G28" s="59">
        <v>191</v>
      </c>
      <c r="H28" s="5" t="s">
        <v>81</v>
      </c>
      <c r="I28" s="59" t="s">
        <v>19</v>
      </c>
      <c r="J28" s="59">
        <v>1</v>
      </c>
      <c r="K28" s="59">
        <v>1</v>
      </c>
      <c r="L28" s="73" t="e">
        <v>#REF!</v>
      </c>
      <c r="M28" s="59"/>
      <c r="N28" s="59" t="e">
        <v>#REF!</v>
      </c>
      <c r="O28" s="5" t="s">
        <v>20</v>
      </c>
      <c r="P28" s="100" t="s">
        <v>21</v>
      </c>
    </row>
    <row r="29" spans="2:16">
      <c r="B29" s="52">
        <v>21</v>
      </c>
      <c r="C29" s="59">
        <v>10002009</v>
      </c>
      <c r="D29" s="5" t="s">
        <v>82</v>
      </c>
      <c r="E29" s="5" t="s">
        <v>76</v>
      </c>
      <c r="F29" s="60" t="s">
        <v>83</v>
      </c>
      <c r="G29" s="59">
        <v>894</v>
      </c>
      <c r="H29" s="5" t="s">
        <v>84</v>
      </c>
      <c r="I29" s="59" t="s">
        <v>19</v>
      </c>
      <c r="J29" s="59">
        <v>1</v>
      </c>
      <c r="K29" s="59">
        <v>1</v>
      </c>
      <c r="L29" s="73" t="e">
        <v>#REF!</v>
      </c>
      <c r="M29" s="59"/>
      <c r="N29" s="59" t="e">
        <v>#REF!</v>
      </c>
      <c r="O29" s="5" t="s">
        <v>20</v>
      </c>
      <c r="P29" s="100" t="s">
        <v>21</v>
      </c>
    </row>
    <row r="30" spans="2:16">
      <c r="B30" s="52">
        <v>22</v>
      </c>
      <c r="C30" s="59">
        <v>10002025</v>
      </c>
      <c r="D30" s="5" t="s">
        <v>85</v>
      </c>
      <c r="E30" s="5" t="s">
        <v>76</v>
      </c>
      <c r="F30" s="60" t="s">
        <v>86</v>
      </c>
      <c r="G30" s="59">
        <v>844</v>
      </c>
      <c r="H30" s="5" t="s">
        <v>87</v>
      </c>
      <c r="I30" s="59" t="s">
        <v>19</v>
      </c>
      <c r="J30" s="59">
        <v>1</v>
      </c>
      <c r="K30" s="59">
        <v>1</v>
      </c>
      <c r="L30" s="73" t="e">
        <v>#REF!</v>
      </c>
      <c r="M30" s="59"/>
      <c r="N30" s="59" t="e">
        <v>#REF!</v>
      </c>
      <c r="O30" s="5" t="s">
        <v>20</v>
      </c>
      <c r="P30" s="100" t="s">
        <v>21</v>
      </c>
    </row>
    <row r="31" s="22" customFormat="1" ht="12.75" customHeight="1" spans="2:16">
      <c r="B31" s="95" t="s">
        <v>88</v>
      </c>
      <c r="C31" s="96"/>
      <c r="D31" s="95"/>
      <c r="E31" s="95"/>
      <c r="F31" s="95"/>
      <c r="G31" s="65"/>
      <c r="H31" s="65">
        <v>4</v>
      </c>
      <c r="I31" s="65"/>
      <c r="J31" s="65">
        <v>4</v>
      </c>
      <c r="K31" s="65">
        <v>4</v>
      </c>
      <c r="L31" s="65" t="e">
        <v>#REF!</v>
      </c>
      <c r="M31" s="65">
        <v>0</v>
      </c>
      <c r="N31" s="65" t="e">
        <v>#REF!</v>
      </c>
      <c r="O31" s="65"/>
      <c r="P31" s="65"/>
    </row>
    <row r="32" spans="2:16">
      <c r="B32" s="52">
        <v>23</v>
      </c>
      <c r="C32" s="59">
        <v>12002001</v>
      </c>
      <c r="D32" s="5" t="s">
        <v>89</v>
      </c>
      <c r="E32" s="5" t="s">
        <v>90</v>
      </c>
      <c r="F32" s="60" t="s">
        <v>91</v>
      </c>
      <c r="G32" s="59">
        <v>196</v>
      </c>
      <c r="H32" s="5" t="s">
        <v>92</v>
      </c>
      <c r="I32" s="59" t="s">
        <v>19</v>
      </c>
      <c r="J32" s="59">
        <v>1</v>
      </c>
      <c r="K32" s="59">
        <v>1</v>
      </c>
      <c r="L32" s="73" t="e">
        <v>#REF!</v>
      </c>
      <c r="M32" s="59"/>
      <c r="N32" s="59" t="e">
        <v>#REF!</v>
      </c>
      <c r="O32" s="5" t="s">
        <v>20</v>
      </c>
      <c r="P32" s="100" t="s">
        <v>21</v>
      </c>
    </row>
    <row r="33" spans="2:16">
      <c r="B33" s="52">
        <v>24</v>
      </c>
      <c r="C33" s="59"/>
      <c r="D33" s="97">
        <v>12002018</v>
      </c>
      <c r="E33" s="5"/>
      <c r="F33" s="60" t="s">
        <v>93</v>
      </c>
      <c r="G33" s="59"/>
      <c r="H33" s="5"/>
      <c r="I33" s="59" t="s">
        <v>19</v>
      </c>
      <c r="J33" s="59"/>
      <c r="K33" s="59"/>
      <c r="L33" s="73"/>
      <c r="M33" s="59"/>
      <c r="N33" s="59"/>
      <c r="O33" s="5" t="s">
        <v>20</v>
      </c>
      <c r="P33" s="100" t="s">
        <v>21</v>
      </c>
    </row>
    <row r="34" spans="2:16">
      <c r="B34" s="52">
        <v>25</v>
      </c>
      <c r="C34" s="59">
        <v>12002004</v>
      </c>
      <c r="D34" s="5" t="s">
        <v>94</v>
      </c>
      <c r="E34" s="5" t="s">
        <v>90</v>
      </c>
      <c r="F34" s="60" t="s">
        <v>95</v>
      </c>
      <c r="G34" s="59">
        <v>204</v>
      </c>
      <c r="H34" s="5" t="s">
        <v>96</v>
      </c>
      <c r="I34" s="59" t="s">
        <v>19</v>
      </c>
      <c r="J34" s="59">
        <v>1</v>
      </c>
      <c r="K34" s="59">
        <v>1</v>
      </c>
      <c r="L34" s="73" t="e">
        <v>#REF!</v>
      </c>
      <c r="M34" s="59"/>
      <c r="N34" s="59" t="e">
        <v>#REF!</v>
      </c>
      <c r="O34" s="5" t="s">
        <v>20</v>
      </c>
      <c r="P34" s="100" t="s">
        <v>21</v>
      </c>
    </row>
    <row r="35" spans="2:16">
      <c r="B35" s="52">
        <v>26</v>
      </c>
      <c r="C35" s="59">
        <v>12002002</v>
      </c>
      <c r="D35" s="5" t="s">
        <v>97</v>
      </c>
      <c r="E35" s="5" t="s">
        <v>90</v>
      </c>
      <c r="F35" s="60" t="s">
        <v>98</v>
      </c>
      <c r="G35" s="59">
        <v>880</v>
      </c>
      <c r="H35" s="5" t="s">
        <v>99</v>
      </c>
      <c r="I35" s="59" t="s">
        <v>19</v>
      </c>
      <c r="J35" s="59">
        <v>1</v>
      </c>
      <c r="K35" s="59">
        <v>1</v>
      </c>
      <c r="L35" s="73" t="e">
        <v>#REF!</v>
      </c>
      <c r="M35" s="59"/>
      <c r="N35" s="59" t="e">
        <v>#REF!</v>
      </c>
      <c r="O35" s="5" t="s">
        <v>20</v>
      </c>
      <c r="P35" s="100" t="s">
        <v>21</v>
      </c>
    </row>
    <row r="36" spans="2:16">
      <c r="B36" s="52">
        <v>27</v>
      </c>
      <c r="C36" s="59">
        <v>12002005</v>
      </c>
      <c r="D36" s="5" t="s">
        <v>100</v>
      </c>
      <c r="E36" s="5" t="s">
        <v>90</v>
      </c>
      <c r="F36" s="60" t="s">
        <v>101</v>
      </c>
      <c r="G36" s="59">
        <v>945</v>
      </c>
      <c r="H36" s="5" t="s">
        <v>102</v>
      </c>
      <c r="I36" s="59" t="s">
        <v>19</v>
      </c>
      <c r="J36" s="59">
        <v>1</v>
      </c>
      <c r="K36" s="59">
        <v>1</v>
      </c>
      <c r="L36" s="73" t="e">
        <v>#REF!</v>
      </c>
      <c r="M36" s="59"/>
      <c r="N36" s="59" t="e">
        <v>#REF!</v>
      </c>
      <c r="O36" s="5" t="s">
        <v>20</v>
      </c>
      <c r="P36" s="100" t="s">
        <v>21</v>
      </c>
    </row>
    <row r="37" spans="2:16">
      <c r="B37" s="52">
        <v>28</v>
      </c>
      <c r="C37" s="59">
        <v>12002017</v>
      </c>
      <c r="D37" s="5" t="s">
        <v>103</v>
      </c>
      <c r="E37" s="5" t="s">
        <v>90</v>
      </c>
      <c r="F37" s="60" t="s">
        <v>104</v>
      </c>
      <c r="G37" s="59">
        <v>1094</v>
      </c>
      <c r="H37" s="5" t="s">
        <v>105</v>
      </c>
      <c r="I37" s="59" t="s">
        <v>19</v>
      </c>
      <c r="J37" s="59">
        <v>1</v>
      </c>
      <c r="K37" s="59">
        <v>1</v>
      </c>
      <c r="L37" s="73" t="e">
        <v>#REF!</v>
      </c>
      <c r="M37" s="59"/>
      <c r="N37" s="59" t="e">
        <v>#REF!</v>
      </c>
      <c r="O37" s="5" t="s">
        <v>20</v>
      </c>
      <c r="P37" s="100" t="s">
        <v>21</v>
      </c>
    </row>
    <row r="38" s="22" customFormat="1" ht="12.75" customHeight="1" spans="2:16">
      <c r="B38" s="95" t="s">
        <v>106</v>
      </c>
      <c r="C38" s="96"/>
      <c r="D38" s="95"/>
      <c r="E38" s="95"/>
      <c r="F38" s="95"/>
      <c r="G38" s="65"/>
      <c r="H38" s="65">
        <v>6</v>
      </c>
      <c r="I38" s="65"/>
      <c r="J38" s="65">
        <v>5</v>
      </c>
      <c r="K38" s="65">
        <v>5</v>
      </c>
      <c r="L38" s="65" t="e">
        <v>#REF!</v>
      </c>
      <c r="M38" s="65">
        <v>0</v>
      </c>
      <c r="N38" s="65" t="e">
        <v>#REF!</v>
      </c>
      <c r="O38" s="65"/>
      <c r="P38" s="65"/>
    </row>
    <row r="39" ht="24.75" customHeight="1" spans="2:16">
      <c r="B39" s="52">
        <v>29</v>
      </c>
      <c r="C39" s="59">
        <v>14002001</v>
      </c>
      <c r="D39" s="5" t="s">
        <v>107</v>
      </c>
      <c r="E39" s="5" t="s">
        <v>108</v>
      </c>
      <c r="F39" s="60" t="s">
        <v>109</v>
      </c>
      <c r="G39" s="59">
        <v>222</v>
      </c>
      <c r="H39" s="5" t="s">
        <v>110</v>
      </c>
      <c r="I39" s="59" t="s">
        <v>43</v>
      </c>
      <c r="J39" s="59">
        <v>1</v>
      </c>
      <c r="K39" s="59">
        <v>1</v>
      </c>
      <c r="L39" s="73" t="e">
        <v>#REF!</v>
      </c>
      <c r="M39" s="59"/>
      <c r="N39" s="59" t="e">
        <v>#REF!</v>
      </c>
      <c r="O39" s="5" t="s">
        <v>44</v>
      </c>
      <c r="P39" s="100" t="s">
        <v>21</v>
      </c>
    </row>
    <row r="40" spans="2:16">
      <c r="B40" s="52">
        <v>30</v>
      </c>
      <c r="C40" s="59">
        <v>14002002</v>
      </c>
      <c r="D40" s="5" t="s">
        <v>111</v>
      </c>
      <c r="E40" s="5" t="s">
        <v>108</v>
      </c>
      <c r="F40" s="60" t="s">
        <v>112</v>
      </c>
      <c r="G40" s="59">
        <v>222</v>
      </c>
      <c r="H40" s="5" t="s">
        <v>110</v>
      </c>
      <c r="I40" s="59" t="s">
        <v>19</v>
      </c>
      <c r="J40" s="59">
        <v>1</v>
      </c>
      <c r="K40" s="59">
        <v>1</v>
      </c>
      <c r="L40" s="73" t="e">
        <v>#REF!</v>
      </c>
      <c r="M40" s="59"/>
      <c r="N40" s="59" t="e">
        <v>#REF!</v>
      </c>
      <c r="O40" s="5" t="s">
        <v>20</v>
      </c>
      <c r="P40" s="100" t="s">
        <v>21</v>
      </c>
    </row>
    <row r="41" spans="2:16">
      <c r="B41" s="52">
        <v>31</v>
      </c>
      <c r="C41" s="59">
        <v>14002003</v>
      </c>
      <c r="D41" s="5" t="s">
        <v>113</v>
      </c>
      <c r="E41" s="5" t="s">
        <v>108</v>
      </c>
      <c r="F41" s="60" t="s">
        <v>114</v>
      </c>
      <c r="G41" s="59">
        <v>877</v>
      </c>
      <c r="H41" s="5" t="s">
        <v>115</v>
      </c>
      <c r="I41" s="59" t="s">
        <v>19</v>
      </c>
      <c r="J41" s="59">
        <v>1</v>
      </c>
      <c r="K41" s="59">
        <v>1</v>
      </c>
      <c r="L41" s="73" t="e">
        <v>#REF!</v>
      </c>
      <c r="M41" s="59"/>
      <c r="N41" s="59" t="e">
        <v>#REF!</v>
      </c>
      <c r="O41" s="5" t="s">
        <v>20</v>
      </c>
      <c r="P41" s="100" t="s">
        <v>21</v>
      </c>
    </row>
    <row r="42" spans="2:16">
      <c r="B42" s="52">
        <v>32</v>
      </c>
      <c r="C42" s="59">
        <v>14002004</v>
      </c>
      <c r="D42" s="5" t="s">
        <v>116</v>
      </c>
      <c r="E42" s="5" t="s">
        <v>108</v>
      </c>
      <c r="F42" s="60" t="s">
        <v>117</v>
      </c>
      <c r="G42" s="59">
        <v>881</v>
      </c>
      <c r="H42" s="5" t="s">
        <v>118</v>
      </c>
      <c r="I42" s="59" t="s">
        <v>19</v>
      </c>
      <c r="J42" s="59">
        <v>1</v>
      </c>
      <c r="K42" s="59">
        <v>1</v>
      </c>
      <c r="L42" s="73" t="e">
        <v>#REF!</v>
      </c>
      <c r="M42" s="59"/>
      <c r="N42" s="59" t="e">
        <v>#REF!</v>
      </c>
      <c r="O42" s="5" t="s">
        <v>20</v>
      </c>
      <c r="P42" s="100" t="s">
        <v>21</v>
      </c>
    </row>
    <row r="43" spans="2:16">
      <c r="B43" s="52">
        <v>33</v>
      </c>
      <c r="C43" s="59">
        <v>14002011</v>
      </c>
      <c r="D43" s="5" t="s">
        <v>119</v>
      </c>
      <c r="E43" s="5" t="s">
        <v>108</v>
      </c>
      <c r="F43" s="60" t="s">
        <v>120</v>
      </c>
      <c r="G43" s="59">
        <v>932</v>
      </c>
      <c r="H43" s="5" t="s">
        <v>121</v>
      </c>
      <c r="I43" s="59" t="s">
        <v>19</v>
      </c>
      <c r="J43" s="59">
        <v>1</v>
      </c>
      <c r="K43" s="59">
        <v>1</v>
      </c>
      <c r="L43" s="73" t="e">
        <v>#REF!</v>
      </c>
      <c r="M43" s="59"/>
      <c r="N43" s="59" t="e">
        <v>#REF!</v>
      </c>
      <c r="O43" s="5" t="s">
        <v>20</v>
      </c>
      <c r="P43" s="100" t="s">
        <v>21</v>
      </c>
    </row>
    <row r="44" s="22" customFormat="1" ht="12.75" customHeight="1" spans="2:16">
      <c r="B44" s="95" t="s">
        <v>122</v>
      </c>
      <c r="C44" s="96"/>
      <c r="D44" s="95"/>
      <c r="E44" s="95"/>
      <c r="F44" s="95"/>
      <c r="G44" s="65"/>
      <c r="H44" s="65">
        <v>5</v>
      </c>
      <c r="I44" s="65"/>
      <c r="J44" s="65">
        <v>5</v>
      </c>
      <c r="K44" s="65">
        <v>5</v>
      </c>
      <c r="L44" s="65" t="e">
        <v>#REF!</v>
      </c>
      <c r="M44" s="65">
        <v>0</v>
      </c>
      <c r="N44" s="65" t="e">
        <v>#REF!</v>
      </c>
      <c r="O44" s="65"/>
      <c r="P44" s="65"/>
    </row>
    <row r="45" ht="25.5" spans="2:16">
      <c r="B45" s="52">
        <v>34</v>
      </c>
      <c r="C45" s="59">
        <v>18002010</v>
      </c>
      <c r="D45" s="97">
        <v>18002030</v>
      </c>
      <c r="E45" s="5" t="s">
        <v>123</v>
      </c>
      <c r="F45" s="60" t="s">
        <v>124</v>
      </c>
      <c r="G45" s="59">
        <v>278</v>
      </c>
      <c r="H45" s="5" t="s">
        <v>125</v>
      </c>
      <c r="I45" s="59" t="s">
        <v>126</v>
      </c>
      <c r="J45" s="59">
        <v>1</v>
      </c>
      <c r="K45" s="59"/>
      <c r="L45" s="73" t="e">
        <v>#REF!</v>
      </c>
      <c r="M45" s="59"/>
      <c r="N45" s="59" t="e">
        <v>#REF!</v>
      </c>
      <c r="O45" s="5" t="s">
        <v>20</v>
      </c>
      <c r="P45" s="100" t="s">
        <v>21</v>
      </c>
    </row>
    <row r="46" ht="25.5" spans="2:16">
      <c r="B46" s="52">
        <v>35</v>
      </c>
      <c r="C46" s="59">
        <v>18002016</v>
      </c>
      <c r="D46" s="5" t="s">
        <v>127</v>
      </c>
      <c r="E46" s="5" t="s">
        <v>123</v>
      </c>
      <c r="F46" s="60" t="s">
        <v>128</v>
      </c>
      <c r="G46" s="59">
        <v>278</v>
      </c>
      <c r="H46" s="5" t="s">
        <v>125</v>
      </c>
      <c r="I46" s="59" t="s">
        <v>35</v>
      </c>
      <c r="J46" s="59">
        <v>1</v>
      </c>
      <c r="K46" s="59">
        <v>1</v>
      </c>
      <c r="L46" s="73" t="e">
        <v>#REF!</v>
      </c>
      <c r="M46" s="59"/>
      <c r="N46" s="59" t="e">
        <v>#REF!</v>
      </c>
      <c r="O46" s="5" t="s">
        <v>36</v>
      </c>
      <c r="P46" s="100" t="s">
        <v>37</v>
      </c>
    </row>
    <row r="47" spans="2:16">
      <c r="B47" s="52">
        <v>36</v>
      </c>
      <c r="C47" s="59">
        <v>18002017</v>
      </c>
      <c r="D47" s="5" t="s">
        <v>129</v>
      </c>
      <c r="E47" s="5" t="s">
        <v>123</v>
      </c>
      <c r="F47" s="60" t="s">
        <v>130</v>
      </c>
      <c r="G47" s="59">
        <v>278</v>
      </c>
      <c r="H47" s="5" t="s">
        <v>125</v>
      </c>
      <c r="I47" s="59" t="s">
        <v>126</v>
      </c>
      <c r="J47" s="59">
        <v>1</v>
      </c>
      <c r="K47" s="59">
        <v>1</v>
      </c>
      <c r="L47" s="73" t="e">
        <v>#REF!</v>
      </c>
      <c r="M47" s="59"/>
      <c r="N47" s="59" t="e">
        <v>#REF!</v>
      </c>
      <c r="O47" s="5" t="s">
        <v>20</v>
      </c>
      <c r="P47" s="100" t="s">
        <v>21</v>
      </c>
    </row>
    <row r="48" spans="2:16">
      <c r="B48" s="52">
        <v>37</v>
      </c>
      <c r="C48" s="59">
        <v>18002023</v>
      </c>
      <c r="D48" s="97">
        <v>18002028</v>
      </c>
      <c r="E48" s="5" t="s">
        <v>123</v>
      </c>
      <c r="F48" s="60" t="s">
        <v>131</v>
      </c>
      <c r="G48" s="59">
        <v>278</v>
      </c>
      <c r="H48" s="5" t="s">
        <v>125</v>
      </c>
      <c r="I48" s="59" t="s">
        <v>35</v>
      </c>
      <c r="J48" s="59">
        <v>1</v>
      </c>
      <c r="K48" s="59">
        <v>1</v>
      </c>
      <c r="L48" s="73" t="e">
        <v>#REF!</v>
      </c>
      <c r="M48" s="59"/>
      <c r="N48" s="59" t="e">
        <v>#REF!</v>
      </c>
      <c r="O48" s="5" t="s">
        <v>40</v>
      </c>
      <c r="P48" s="100" t="s">
        <v>37</v>
      </c>
    </row>
    <row r="49" spans="2:16">
      <c r="B49" s="52">
        <v>38</v>
      </c>
      <c r="C49" s="59">
        <v>18002024</v>
      </c>
      <c r="D49" s="5" t="s">
        <v>132</v>
      </c>
      <c r="E49" s="5" t="s">
        <v>123</v>
      </c>
      <c r="F49" s="98" t="s">
        <v>133</v>
      </c>
      <c r="G49" s="59">
        <v>278</v>
      </c>
      <c r="H49" s="5" t="s">
        <v>125</v>
      </c>
      <c r="I49" s="59" t="s">
        <v>19</v>
      </c>
      <c r="J49" s="59">
        <v>1</v>
      </c>
      <c r="K49" s="59">
        <v>1</v>
      </c>
      <c r="L49" s="73" t="e">
        <v>#REF!</v>
      </c>
      <c r="M49" s="59"/>
      <c r="N49" s="59" t="e">
        <v>#REF!</v>
      </c>
      <c r="O49" s="5" t="s">
        <v>20</v>
      </c>
      <c r="P49" s="100" t="s">
        <v>21</v>
      </c>
    </row>
    <row r="50" spans="2:16">
      <c r="B50" s="52">
        <v>39</v>
      </c>
      <c r="C50" s="59"/>
      <c r="D50" s="97">
        <v>18002014</v>
      </c>
      <c r="E50" s="5"/>
      <c r="F50" s="98" t="s">
        <v>134</v>
      </c>
      <c r="G50" s="59"/>
      <c r="H50" s="5"/>
      <c r="I50" s="59" t="s">
        <v>19</v>
      </c>
      <c r="J50" s="59"/>
      <c r="K50" s="59"/>
      <c r="L50" s="73"/>
      <c r="M50" s="59"/>
      <c r="N50" s="59"/>
      <c r="O50" s="5" t="s">
        <v>20</v>
      </c>
      <c r="P50" s="100" t="s">
        <v>21</v>
      </c>
    </row>
    <row r="51" spans="2:16">
      <c r="B51" s="52">
        <v>40</v>
      </c>
      <c r="C51" s="59">
        <v>18002025</v>
      </c>
      <c r="D51" s="97">
        <v>18002029</v>
      </c>
      <c r="E51" s="5" t="s">
        <v>123</v>
      </c>
      <c r="F51" s="60" t="s">
        <v>135</v>
      </c>
      <c r="G51" s="59">
        <v>278</v>
      </c>
      <c r="H51" s="5" t="s">
        <v>125</v>
      </c>
      <c r="I51" s="59" t="s">
        <v>136</v>
      </c>
      <c r="J51" s="59">
        <v>1</v>
      </c>
      <c r="K51" s="59"/>
      <c r="L51" s="73" t="e">
        <v>#REF!</v>
      </c>
      <c r="M51" s="59"/>
      <c r="N51" s="59" t="e">
        <v>#REF!</v>
      </c>
      <c r="O51" s="5" t="s">
        <v>137</v>
      </c>
      <c r="P51" s="100" t="s">
        <v>37</v>
      </c>
    </row>
    <row r="52" spans="2:16">
      <c r="B52" s="52">
        <v>41</v>
      </c>
      <c r="C52" s="59">
        <v>18002003</v>
      </c>
      <c r="D52" s="5" t="s">
        <v>138</v>
      </c>
      <c r="E52" s="5" t="s">
        <v>123</v>
      </c>
      <c r="F52" s="60" t="s">
        <v>139</v>
      </c>
      <c r="G52" s="59">
        <v>865</v>
      </c>
      <c r="H52" s="5" t="s">
        <v>140</v>
      </c>
      <c r="I52" s="59" t="s">
        <v>19</v>
      </c>
      <c r="J52" s="59">
        <v>1</v>
      </c>
      <c r="K52" s="59">
        <v>1</v>
      </c>
      <c r="L52" s="73" t="e">
        <v>#REF!</v>
      </c>
      <c r="M52" s="59"/>
      <c r="N52" s="59" t="e">
        <v>#REF!</v>
      </c>
      <c r="O52" s="5" t="s">
        <v>20</v>
      </c>
      <c r="P52" s="100" t="s">
        <v>21</v>
      </c>
    </row>
    <row r="53" spans="2:16">
      <c r="B53" s="52">
        <v>42</v>
      </c>
      <c r="C53" s="59">
        <v>18002027</v>
      </c>
      <c r="D53" s="5" t="s">
        <v>141</v>
      </c>
      <c r="E53" s="5" t="s">
        <v>123</v>
      </c>
      <c r="F53" s="60" t="s">
        <v>142</v>
      </c>
      <c r="G53" s="59">
        <v>865</v>
      </c>
      <c r="H53" s="5" t="s">
        <v>140</v>
      </c>
      <c r="I53" s="59" t="s">
        <v>143</v>
      </c>
      <c r="J53" s="59">
        <v>1</v>
      </c>
      <c r="K53" s="59">
        <v>1</v>
      </c>
      <c r="L53" s="73" t="e">
        <v>#REF!</v>
      </c>
      <c r="M53" s="59"/>
      <c r="N53" s="59" t="e">
        <v>#REF!</v>
      </c>
      <c r="O53" s="101" t="s">
        <v>144</v>
      </c>
      <c r="P53" s="100" t="s">
        <v>21</v>
      </c>
    </row>
    <row r="54" spans="2:16">
      <c r="B54" s="52">
        <v>43</v>
      </c>
      <c r="C54" s="59">
        <v>18002005</v>
      </c>
      <c r="D54" s="5" t="s">
        <v>145</v>
      </c>
      <c r="E54" s="5" t="s">
        <v>123</v>
      </c>
      <c r="F54" s="60" t="s">
        <v>146</v>
      </c>
      <c r="G54" s="59">
        <v>913</v>
      </c>
      <c r="H54" s="5" t="s">
        <v>147</v>
      </c>
      <c r="I54" s="59" t="s">
        <v>19</v>
      </c>
      <c r="J54" s="59">
        <v>1</v>
      </c>
      <c r="K54" s="59">
        <v>1</v>
      </c>
      <c r="L54" s="73" t="e">
        <v>#REF!</v>
      </c>
      <c r="M54" s="59"/>
      <c r="N54" s="59" t="e">
        <v>#REF!</v>
      </c>
      <c r="O54" s="5" t="s">
        <v>20</v>
      </c>
      <c r="P54" s="100" t="s">
        <v>21</v>
      </c>
    </row>
    <row r="55" spans="2:16">
      <c r="B55" s="52">
        <v>45</v>
      </c>
      <c r="C55" s="59">
        <v>18002008</v>
      </c>
      <c r="D55" s="5" t="s">
        <v>148</v>
      </c>
      <c r="E55" s="5" t="s">
        <v>123</v>
      </c>
      <c r="F55" s="60" t="s">
        <v>149</v>
      </c>
      <c r="G55" s="59">
        <v>939</v>
      </c>
      <c r="H55" s="5" t="s">
        <v>150</v>
      </c>
      <c r="I55" s="59" t="s">
        <v>19</v>
      </c>
      <c r="J55" s="59">
        <v>1</v>
      </c>
      <c r="K55" s="59">
        <v>1</v>
      </c>
      <c r="L55" s="73" t="e">
        <v>#REF!</v>
      </c>
      <c r="M55" s="59"/>
      <c r="N55" s="59" t="e">
        <v>#REF!</v>
      </c>
      <c r="O55" s="5" t="s">
        <v>20</v>
      </c>
      <c r="P55" s="100" t="s">
        <v>21</v>
      </c>
    </row>
    <row r="56" spans="2:16">
      <c r="B56" s="52">
        <v>46</v>
      </c>
      <c r="C56" s="59">
        <v>18002009</v>
      </c>
      <c r="D56" s="5" t="s">
        <v>151</v>
      </c>
      <c r="E56" s="5" t="s">
        <v>123</v>
      </c>
      <c r="F56" s="60" t="s">
        <v>152</v>
      </c>
      <c r="G56" s="59">
        <v>941</v>
      </c>
      <c r="H56" s="5" t="s">
        <v>153</v>
      </c>
      <c r="I56" s="59" t="s">
        <v>19</v>
      </c>
      <c r="J56" s="59">
        <v>1</v>
      </c>
      <c r="K56" s="59">
        <v>1</v>
      </c>
      <c r="L56" s="73" t="e">
        <v>#REF!</v>
      </c>
      <c r="M56" s="59"/>
      <c r="N56" s="59" t="e">
        <v>#REF!</v>
      </c>
      <c r="O56" s="5" t="s">
        <v>20</v>
      </c>
      <c r="P56" s="100" t="s">
        <v>21</v>
      </c>
    </row>
    <row r="57" spans="2:16">
      <c r="B57" s="52">
        <v>47</v>
      </c>
      <c r="C57" s="59">
        <v>18002026</v>
      </c>
      <c r="D57" s="5" t="s">
        <v>154</v>
      </c>
      <c r="E57" s="5" t="s">
        <v>123</v>
      </c>
      <c r="F57" s="60" t="s">
        <v>155</v>
      </c>
      <c r="G57" s="59">
        <v>1112</v>
      </c>
      <c r="H57" s="5" t="s">
        <v>156</v>
      </c>
      <c r="I57" s="59" t="s">
        <v>19</v>
      </c>
      <c r="J57" s="59">
        <v>1</v>
      </c>
      <c r="K57" s="59">
        <v>1</v>
      </c>
      <c r="L57" s="73" t="e">
        <v>#REF!</v>
      </c>
      <c r="M57" s="59"/>
      <c r="N57" s="59" t="e">
        <v>#REF!</v>
      </c>
      <c r="O57" s="5" t="s">
        <v>20</v>
      </c>
      <c r="P57" s="100" t="s">
        <v>21</v>
      </c>
    </row>
    <row r="58" s="22" customFormat="1" ht="12.75" customHeight="1" spans="2:16">
      <c r="B58" s="95" t="s">
        <v>157</v>
      </c>
      <c r="C58" s="96"/>
      <c r="D58" s="95"/>
      <c r="E58" s="95"/>
      <c r="F58" s="95"/>
      <c r="G58" s="65"/>
      <c r="H58" s="65">
        <v>13</v>
      </c>
      <c r="I58" s="65"/>
      <c r="J58" s="65">
        <v>12</v>
      </c>
      <c r="K58" s="65">
        <v>10</v>
      </c>
      <c r="L58" s="65" t="e">
        <v>#REF!</v>
      </c>
      <c r="M58" s="65">
        <v>0</v>
      </c>
      <c r="N58" s="65" t="e">
        <v>#REF!</v>
      </c>
      <c r="O58" s="65"/>
      <c r="P58" s="65"/>
    </row>
    <row r="59" spans="2:16">
      <c r="B59" s="52">
        <v>48</v>
      </c>
      <c r="C59" s="59">
        <v>22002001</v>
      </c>
      <c r="D59" s="5" t="s">
        <v>158</v>
      </c>
      <c r="E59" s="5" t="s">
        <v>159</v>
      </c>
      <c r="F59" s="60" t="s">
        <v>160</v>
      </c>
      <c r="G59" s="59">
        <v>324</v>
      </c>
      <c r="H59" s="5" t="s">
        <v>161</v>
      </c>
      <c r="I59" s="59" t="s">
        <v>19</v>
      </c>
      <c r="J59" s="59">
        <v>1</v>
      </c>
      <c r="K59" s="59">
        <v>1</v>
      </c>
      <c r="L59" s="73" t="e">
        <v>#REF!</v>
      </c>
      <c r="M59" s="59"/>
      <c r="N59" s="59" t="e">
        <v>#REF!</v>
      </c>
      <c r="O59" s="5" t="s">
        <v>20</v>
      </c>
      <c r="P59" s="100" t="s">
        <v>21</v>
      </c>
    </row>
    <row r="60" spans="2:16">
      <c r="B60" s="52">
        <v>49</v>
      </c>
      <c r="C60" s="59">
        <v>22002004</v>
      </c>
      <c r="D60" s="5" t="s">
        <v>162</v>
      </c>
      <c r="E60" s="5" t="s">
        <v>159</v>
      </c>
      <c r="F60" s="60" t="s">
        <v>163</v>
      </c>
      <c r="G60" s="59">
        <v>324</v>
      </c>
      <c r="H60" s="5" t="s">
        <v>161</v>
      </c>
      <c r="I60" s="59" t="s">
        <v>43</v>
      </c>
      <c r="J60" s="59">
        <v>1</v>
      </c>
      <c r="K60" s="59">
        <v>1</v>
      </c>
      <c r="L60" s="73" t="e">
        <v>#REF!</v>
      </c>
      <c r="M60" s="59"/>
      <c r="N60" s="59" t="e">
        <v>#REF!</v>
      </c>
      <c r="O60" s="5" t="s">
        <v>44</v>
      </c>
      <c r="P60" s="100" t="s">
        <v>21</v>
      </c>
    </row>
    <row r="61" ht="25.5" spans="2:16">
      <c r="B61" s="52">
        <v>50</v>
      </c>
      <c r="C61" s="59">
        <v>22002005</v>
      </c>
      <c r="D61" s="5" t="s">
        <v>164</v>
      </c>
      <c r="E61" s="5" t="s">
        <v>159</v>
      </c>
      <c r="F61" s="60" t="s">
        <v>165</v>
      </c>
      <c r="G61" s="59">
        <v>324</v>
      </c>
      <c r="H61" s="5" t="s">
        <v>161</v>
      </c>
      <c r="I61" s="59" t="s">
        <v>143</v>
      </c>
      <c r="J61" s="59">
        <v>1</v>
      </c>
      <c r="K61" s="59">
        <v>1</v>
      </c>
      <c r="L61" s="73" t="e">
        <v>#REF!</v>
      </c>
      <c r="M61" s="59"/>
      <c r="N61" s="59" t="e">
        <v>#REF!</v>
      </c>
      <c r="O61" s="5" t="s">
        <v>166</v>
      </c>
      <c r="P61" s="100" t="s">
        <v>21</v>
      </c>
    </row>
    <row r="62" spans="2:16">
      <c r="B62" s="52">
        <v>51</v>
      </c>
      <c r="C62" s="59">
        <v>22002006</v>
      </c>
      <c r="D62" s="5" t="s">
        <v>167</v>
      </c>
      <c r="E62" s="5" t="s">
        <v>159</v>
      </c>
      <c r="F62" s="60" t="s">
        <v>168</v>
      </c>
      <c r="G62" s="59">
        <v>324</v>
      </c>
      <c r="H62" s="5" t="s">
        <v>161</v>
      </c>
      <c r="I62" s="59" t="s">
        <v>53</v>
      </c>
      <c r="J62" s="59">
        <v>1</v>
      </c>
      <c r="K62" s="59">
        <v>1</v>
      </c>
      <c r="L62" s="73" t="e">
        <v>#REF!</v>
      </c>
      <c r="M62" s="59"/>
      <c r="N62" s="59" t="e">
        <v>#REF!</v>
      </c>
      <c r="O62" s="5" t="s">
        <v>40</v>
      </c>
      <c r="P62" s="100" t="s">
        <v>21</v>
      </c>
    </row>
    <row r="63" spans="2:16">
      <c r="B63" s="52">
        <v>52</v>
      </c>
      <c r="C63" s="59">
        <v>22002009</v>
      </c>
      <c r="D63" s="5" t="s">
        <v>169</v>
      </c>
      <c r="E63" s="5" t="s">
        <v>159</v>
      </c>
      <c r="F63" s="60" t="s">
        <v>170</v>
      </c>
      <c r="G63" s="59">
        <v>845</v>
      </c>
      <c r="H63" s="5" t="s">
        <v>171</v>
      </c>
      <c r="I63" s="59" t="s">
        <v>19</v>
      </c>
      <c r="J63" s="59">
        <v>1</v>
      </c>
      <c r="K63" s="59">
        <v>1</v>
      </c>
      <c r="L63" s="73" t="e">
        <v>#REF!</v>
      </c>
      <c r="M63" s="59"/>
      <c r="N63" s="59" t="e">
        <v>#REF!</v>
      </c>
      <c r="O63" s="5" t="s">
        <v>20</v>
      </c>
      <c r="P63" s="100" t="s">
        <v>172</v>
      </c>
    </row>
    <row r="64" spans="2:16">
      <c r="B64" s="52">
        <v>53</v>
      </c>
      <c r="C64" s="59">
        <v>22002012</v>
      </c>
      <c r="D64" s="5" t="s">
        <v>173</v>
      </c>
      <c r="E64" s="5" t="s">
        <v>159</v>
      </c>
      <c r="F64" s="60" t="s">
        <v>174</v>
      </c>
      <c r="G64" s="59">
        <v>914</v>
      </c>
      <c r="H64" s="5" t="s">
        <v>175</v>
      </c>
      <c r="I64" s="59" t="s">
        <v>19</v>
      </c>
      <c r="J64" s="59">
        <v>1</v>
      </c>
      <c r="K64" s="59">
        <v>1</v>
      </c>
      <c r="L64" s="73" t="e">
        <v>#REF!</v>
      </c>
      <c r="M64" s="59"/>
      <c r="N64" s="59" t="e">
        <v>#REF!</v>
      </c>
      <c r="O64" s="5" t="s">
        <v>20</v>
      </c>
      <c r="P64" s="100" t="s">
        <v>21</v>
      </c>
    </row>
    <row r="65" s="22" customFormat="1" ht="12.75" customHeight="1" spans="2:16">
      <c r="B65" s="95" t="s">
        <v>176</v>
      </c>
      <c r="C65" s="96"/>
      <c r="D65" s="95"/>
      <c r="E65" s="95"/>
      <c r="F65" s="95"/>
      <c r="G65" s="65"/>
      <c r="H65" s="65" t="e">
        <v>#REF!</v>
      </c>
      <c r="I65" s="65"/>
      <c r="J65" s="65">
        <v>6</v>
      </c>
      <c r="K65" s="65">
        <v>6</v>
      </c>
      <c r="L65" s="65" t="e">
        <v>#REF!</v>
      </c>
      <c r="M65" s="65">
        <v>0</v>
      </c>
      <c r="N65" s="65" t="e">
        <v>#REF!</v>
      </c>
      <c r="O65" s="65"/>
      <c r="P65" s="65"/>
    </row>
    <row r="66" spans="2:16">
      <c r="B66" s="52">
        <v>54</v>
      </c>
      <c r="C66" s="59">
        <v>24002002</v>
      </c>
      <c r="D66" s="5" t="s">
        <v>177</v>
      </c>
      <c r="E66" s="5" t="s">
        <v>178</v>
      </c>
      <c r="F66" s="60" t="s">
        <v>179</v>
      </c>
      <c r="G66" s="59">
        <v>363</v>
      </c>
      <c r="H66" s="5" t="s">
        <v>180</v>
      </c>
      <c r="I66" s="59" t="s">
        <v>19</v>
      </c>
      <c r="J66" s="59">
        <v>1</v>
      </c>
      <c r="K66" s="59">
        <v>1</v>
      </c>
      <c r="L66" s="73" t="e">
        <v>#REF!</v>
      </c>
      <c r="M66" s="59"/>
      <c r="N66" s="59" t="e">
        <v>#REF!</v>
      </c>
      <c r="O66" s="5" t="s">
        <v>20</v>
      </c>
      <c r="P66" s="100" t="s">
        <v>21</v>
      </c>
    </row>
    <row r="67" s="22" customFormat="1" ht="12.75" customHeight="1" spans="2:16">
      <c r="B67" s="95" t="s">
        <v>181</v>
      </c>
      <c r="C67" s="96"/>
      <c r="D67" s="95"/>
      <c r="E67" s="95"/>
      <c r="F67" s="95"/>
      <c r="G67" s="65"/>
      <c r="H67" s="65" t="e">
        <v>#REF!</v>
      </c>
      <c r="I67" s="65"/>
      <c r="J67" s="65">
        <v>1</v>
      </c>
      <c r="K67" s="65">
        <v>1</v>
      </c>
      <c r="L67" s="65" t="e">
        <v>#REF!</v>
      </c>
      <c r="M67" s="65">
        <v>0</v>
      </c>
      <c r="N67" s="65" t="e">
        <v>#REF!</v>
      </c>
      <c r="O67" s="65"/>
      <c r="P67" s="65"/>
    </row>
    <row r="68" spans="2:16">
      <c r="B68" s="52">
        <v>55</v>
      </c>
      <c r="C68" s="59">
        <v>26002025</v>
      </c>
      <c r="D68" s="5" t="s">
        <v>182</v>
      </c>
      <c r="E68" s="5" t="s">
        <v>183</v>
      </c>
      <c r="F68" s="60" t="s">
        <v>184</v>
      </c>
      <c r="G68" s="59">
        <v>407</v>
      </c>
      <c r="H68" s="5" t="s">
        <v>185</v>
      </c>
      <c r="I68" s="59" t="s">
        <v>19</v>
      </c>
      <c r="J68" s="59">
        <v>1</v>
      </c>
      <c r="K68" s="59">
        <v>1</v>
      </c>
      <c r="L68" s="73" t="e">
        <v>#REF!</v>
      </c>
      <c r="M68" s="59"/>
      <c r="N68" s="59" t="e">
        <v>#REF!</v>
      </c>
      <c r="O68" s="5" t="s">
        <v>20</v>
      </c>
      <c r="P68" s="100" t="s">
        <v>21</v>
      </c>
    </row>
    <row r="69" ht="25.5" spans="2:16">
      <c r="B69" s="9">
        <v>56</v>
      </c>
      <c r="C69" s="59"/>
      <c r="D69" s="102">
        <v>26002378</v>
      </c>
      <c r="E69" s="5"/>
      <c r="F69" s="60" t="s">
        <v>186</v>
      </c>
      <c r="G69" s="59"/>
      <c r="H69" s="5"/>
      <c r="I69" s="59" t="s">
        <v>35</v>
      </c>
      <c r="J69" s="59"/>
      <c r="K69" s="59"/>
      <c r="L69" s="73"/>
      <c r="M69" s="59"/>
      <c r="N69" s="59"/>
      <c r="O69" s="5" t="s">
        <v>20</v>
      </c>
      <c r="P69" s="100" t="s">
        <v>21</v>
      </c>
    </row>
    <row r="70" spans="2:16">
      <c r="B70" s="52">
        <v>57</v>
      </c>
      <c r="C70" s="59">
        <v>26002012</v>
      </c>
      <c r="D70" s="5" t="s">
        <v>187</v>
      </c>
      <c r="E70" s="53" t="s">
        <v>183</v>
      </c>
      <c r="F70" s="60" t="s">
        <v>188</v>
      </c>
      <c r="G70" s="59">
        <v>451</v>
      </c>
      <c r="H70" s="5" t="s">
        <v>189</v>
      </c>
      <c r="I70" s="53" t="s">
        <v>19</v>
      </c>
      <c r="J70" s="53">
        <v>1</v>
      </c>
      <c r="K70" s="53">
        <v>1</v>
      </c>
      <c r="L70" s="53" t="e">
        <v>#REF!</v>
      </c>
      <c r="M70" s="53"/>
      <c r="N70" s="53" t="e">
        <v>#REF!</v>
      </c>
      <c r="O70" s="5" t="s">
        <v>20</v>
      </c>
      <c r="P70" s="100" t="s">
        <v>21</v>
      </c>
    </row>
    <row r="71" spans="1:16">
      <c r="A71" s="103"/>
      <c r="B71" s="52">
        <v>58</v>
      </c>
      <c r="C71" s="59"/>
      <c r="D71" s="97">
        <v>26002376</v>
      </c>
      <c r="E71" s="53"/>
      <c r="F71" s="60" t="s">
        <v>190</v>
      </c>
      <c r="G71" s="59"/>
      <c r="H71" s="5"/>
      <c r="I71" s="53" t="s">
        <v>19</v>
      </c>
      <c r="J71" s="53"/>
      <c r="K71" s="53"/>
      <c r="L71" s="53"/>
      <c r="M71" s="53"/>
      <c r="N71" s="53"/>
      <c r="O71" s="5" t="s">
        <v>20</v>
      </c>
      <c r="P71" s="100" t="s">
        <v>21</v>
      </c>
    </row>
    <row r="72" spans="2:16">
      <c r="B72" s="52">
        <v>59</v>
      </c>
      <c r="C72" s="59">
        <v>26002373</v>
      </c>
      <c r="D72" s="5" t="s">
        <v>191</v>
      </c>
      <c r="E72" s="5" t="s">
        <v>183</v>
      </c>
      <c r="F72" s="60" t="s">
        <v>192</v>
      </c>
      <c r="G72" s="59">
        <v>895</v>
      </c>
      <c r="H72" s="5" t="s">
        <v>193</v>
      </c>
      <c r="I72" s="59" t="s">
        <v>35</v>
      </c>
      <c r="J72" s="59">
        <v>1</v>
      </c>
      <c r="K72" s="59">
        <v>1</v>
      </c>
      <c r="L72" s="73" t="e">
        <v>#REF!</v>
      </c>
      <c r="M72" s="59"/>
      <c r="N72" s="59" t="e">
        <v>#REF!</v>
      </c>
      <c r="O72" s="101" t="s">
        <v>144</v>
      </c>
      <c r="P72" s="100" t="s">
        <v>37</v>
      </c>
    </row>
    <row r="73" spans="2:16">
      <c r="B73" s="52">
        <v>56</v>
      </c>
      <c r="C73" s="59">
        <v>26002020</v>
      </c>
      <c r="D73" s="5" t="s">
        <v>194</v>
      </c>
      <c r="E73" s="5" t="s">
        <v>183</v>
      </c>
      <c r="F73" s="60" t="s">
        <v>195</v>
      </c>
      <c r="G73" s="59">
        <v>836</v>
      </c>
      <c r="H73" s="5" t="s">
        <v>196</v>
      </c>
      <c r="I73" s="59" t="s">
        <v>19</v>
      </c>
      <c r="J73" s="59">
        <v>1</v>
      </c>
      <c r="K73" s="59">
        <v>1</v>
      </c>
      <c r="L73" s="73" t="e">
        <v>#REF!</v>
      </c>
      <c r="M73" s="59"/>
      <c r="N73" s="59" t="e">
        <v>#REF!</v>
      </c>
      <c r="O73" s="5" t="s">
        <v>20</v>
      </c>
      <c r="P73" s="100" t="s">
        <v>21</v>
      </c>
    </row>
    <row r="74" spans="2:16">
      <c r="B74" s="52">
        <v>60</v>
      </c>
      <c r="C74" s="59">
        <v>26002374</v>
      </c>
      <c r="D74" s="5" t="s">
        <v>197</v>
      </c>
      <c r="E74" s="5" t="s">
        <v>183</v>
      </c>
      <c r="F74" s="60" t="s">
        <v>198</v>
      </c>
      <c r="G74" s="59">
        <v>836</v>
      </c>
      <c r="H74" s="5" t="s">
        <v>196</v>
      </c>
      <c r="I74" s="59" t="s">
        <v>19</v>
      </c>
      <c r="J74" s="59">
        <v>1</v>
      </c>
      <c r="K74" s="59">
        <v>1</v>
      </c>
      <c r="L74" s="73" t="e">
        <v>#REF!</v>
      </c>
      <c r="M74" s="59"/>
      <c r="N74" s="59" t="e">
        <v>#REF!</v>
      </c>
      <c r="O74" s="5" t="s">
        <v>20</v>
      </c>
      <c r="P74" s="100" t="s">
        <v>21</v>
      </c>
    </row>
    <row r="75" spans="2:16">
      <c r="B75" s="52">
        <v>61</v>
      </c>
      <c r="C75" s="59">
        <v>26002259</v>
      </c>
      <c r="D75" s="5" t="s">
        <v>199</v>
      </c>
      <c r="E75" s="5" t="s">
        <v>183</v>
      </c>
      <c r="F75" s="60" t="s">
        <v>200</v>
      </c>
      <c r="G75" s="59">
        <v>847</v>
      </c>
      <c r="H75" s="5" t="s">
        <v>201</v>
      </c>
      <c r="I75" s="59" t="s">
        <v>19</v>
      </c>
      <c r="J75" s="59">
        <v>1</v>
      </c>
      <c r="K75" s="59">
        <v>1</v>
      </c>
      <c r="L75" s="73" t="e">
        <v>#REF!</v>
      </c>
      <c r="M75" s="59"/>
      <c r="N75" s="59" t="e">
        <v>#REF!</v>
      </c>
      <c r="O75" s="5" t="s">
        <v>20</v>
      </c>
      <c r="P75" s="100" t="s">
        <v>21</v>
      </c>
    </row>
    <row r="76" spans="2:16">
      <c r="B76" s="52">
        <v>62</v>
      </c>
      <c r="C76" s="59"/>
      <c r="D76" s="97">
        <v>26002377</v>
      </c>
      <c r="E76" s="5"/>
      <c r="F76" s="60" t="s">
        <v>202</v>
      </c>
      <c r="G76" s="59"/>
      <c r="H76" s="5"/>
      <c r="I76" s="59" t="s">
        <v>35</v>
      </c>
      <c r="J76" s="59"/>
      <c r="K76" s="59"/>
      <c r="L76" s="73"/>
      <c r="M76" s="59"/>
      <c r="N76" s="59"/>
      <c r="O76" s="101" t="s">
        <v>144</v>
      </c>
      <c r="P76" s="100" t="s">
        <v>21</v>
      </c>
    </row>
    <row r="77" spans="2:16">
      <c r="B77" s="52">
        <v>63</v>
      </c>
      <c r="C77" s="59">
        <v>26002019</v>
      </c>
      <c r="D77" s="5" t="s">
        <v>203</v>
      </c>
      <c r="E77" s="5" t="s">
        <v>183</v>
      </c>
      <c r="F77" s="60" t="s">
        <v>204</v>
      </c>
      <c r="G77" s="59">
        <v>869</v>
      </c>
      <c r="H77" s="5" t="s">
        <v>205</v>
      </c>
      <c r="I77" s="59" t="s">
        <v>19</v>
      </c>
      <c r="J77" s="59">
        <v>1</v>
      </c>
      <c r="K77" s="59">
        <v>1</v>
      </c>
      <c r="L77" s="73" t="e">
        <v>#REF!</v>
      </c>
      <c r="M77" s="59"/>
      <c r="N77" s="59" t="e">
        <v>#REF!</v>
      </c>
      <c r="O77" s="5" t="s">
        <v>20</v>
      </c>
      <c r="P77" s="100" t="s">
        <v>21</v>
      </c>
    </row>
    <row r="78" spans="2:16">
      <c r="B78" s="52">
        <v>64</v>
      </c>
      <c r="C78" s="59">
        <v>26002019</v>
      </c>
      <c r="D78" s="97">
        <v>26002381</v>
      </c>
      <c r="E78" s="5" t="s">
        <v>183</v>
      </c>
      <c r="F78" s="60" t="s">
        <v>206</v>
      </c>
      <c r="G78" s="59">
        <v>869</v>
      </c>
      <c r="H78" s="5" t="s">
        <v>205</v>
      </c>
      <c r="I78" s="59" t="s">
        <v>19</v>
      </c>
      <c r="J78" s="59">
        <v>1</v>
      </c>
      <c r="K78" s="59">
        <v>1</v>
      </c>
      <c r="L78" s="73" t="e">
        <v>#REF!</v>
      </c>
      <c r="M78" s="59"/>
      <c r="N78" s="59" t="e">
        <v>#REF!</v>
      </c>
      <c r="O78" s="5" t="s">
        <v>20</v>
      </c>
      <c r="P78" s="100" t="s">
        <v>21</v>
      </c>
    </row>
    <row r="79" spans="2:16">
      <c r="B79" s="52">
        <v>65</v>
      </c>
      <c r="C79" s="59">
        <v>26002017</v>
      </c>
      <c r="D79" s="5" t="s">
        <v>207</v>
      </c>
      <c r="E79" s="5" t="s">
        <v>183</v>
      </c>
      <c r="F79" s="60" t="s">
        <v>208</v>
      </c>
      <c r="G79" s="59">
        <v>870</v>
      </c>
      <c r="H79" s="5" t="s">
        <v>209</v>
      </c>
      <c r="I79" s="59" t="s">
        <v>19</v>
      </c>
      <c r="J79" s="59">
        <v>1</v>
      </c>
      <c r="K79" s="59">
        <v>1</v>
      </c>
      <c r="L79" s="73" t="e">
        <v>#REF!</v>
      </c>
      <c r="M79" s="59"/>
      <c r="N79" s="59" t="e">
        <v>#REF!</v>
      </c>
      <c r="O79" s="5" t="s">
        <v>20</v>
      </c>
      <c r="P79" s="100" t="s">
        <v>21</v>
      </c>
    </row>
    <row r="80" ht="25.5" spans="2:16">
      <c r="B80" s="52">
        <v>66</v>
      </c>
      <c r="C80" s="59">
        <v>26002272</v>
      </c>
      <c r="D80" s="5" t="s">
        <v>210</v>
      </c>
      <c r="E80" s="5" t="s">
        <v>183</v>
      </c>
      <c r="F80" s="60" t="s">
        <v>211</v>
      </c>
      <c r="G80" s="59">
        <v>870</v>
      </c>
      <c r="H80" s="5" t="s">
        <v>209</v>
      </c>
      <c r="I80" s="59" t="s">
        <v>43</v>
      </c>
      <c r="J80" s="59">
        <v>1</v>
      </c>
      <c r="K80" s="59">
        <v>1</v>
      </c>
      <c r="L80" s="73" t="e">
        <v>#REF!</v>
      </c>
      <c r="M80" s="59"/>
      <c r="N80" s="59" t="e">
        <v>#REF!</v>
      </c>
      <c r="O80" s="101" t="s">
        <v>144</v>
      </c>
      <c r="P80" s="100" t="s">
        <v>21</v>
      </c>
    </row>
    <row r="81" ht="25.5" spans="2:16">
      <c r="B81" s="52">
        <v>67</v>
      </c>
      <c r="C81" s="59">
        <v>26002370</v>
      </c>
      <c r="D81" s="5" t="s">
        <v>212</v>
      </c>
      <c r="E81" s="5" t="s">
        <v>183</v>
      </c>
      <c r="F81" s="60" t="s">
        <v>213</v>
      </c>
      <c r="G81" s="59">
        <v>870</v>
      </c>
      <c r="H81" s="5" t="s">
        <v>209</v>
      </c>
      <c r="I81" s="59" t="s">
        <v>43</v>
      </c>
      <c r="J81" s="59">
        <v>1</v>
      </c>
      <c r="K81" s="59">
        <v>1</v>
      </c>
      <c r="L81" s="73" t="e">
        <v>#REF!</v>
      </c>
      <c r="M81" s="59"/>
      <c r="N81" s="59" t="e">
        <v>#REF!</v>
      </c>
      <c r="O81" s="101" t="s">
        <v>144</v>
      </c>
      <c r="P81" s="100" t="s">
        <v>21</v>
      </c>
    </row>
    <row r="82" spans="2:16">
      <c r="B82" s="52">
        <v>68</v>
      </c>
      <c r="C82" s="59">
        <v>26002014</v>
      </c>
      <c r="D82" s="5" t="s">
        <v>214</v>
      </c>
      <c r="E82" s="5" t="s">
        <v>183</v>
      </c>
      <c r="F82" s="60" t="s">
        <v>215</v>
      </c>
      <c r="G82" s="59">
        <v>875</v>
      </c>
      <c r="H82" s="5" t="s">
        <v>216</v>
      </c>
      <c r="I82" s="59" t="s">
        <v>19</v>
      </c>
      <c r="J82" s="59">
        <v>1</v>
      </c>
      <c r="K82" s="59">
        <v>1</v>
      </c>
      <c r="L82" s="73" t="e">
        <v>#REF!</v>
      </c>
      <c r="M82" s="59"/>
      <c r="N82" s="59" t="e">
        <v>#REF!</v>
      </c>
      <c r="O82" s="5" t="s">
        <v>20</v>
      </c>
      <c r="P82" s="100" t="s">
        <v>172</v>
      </c>
    </row>
    <row r="83" spans="2:16">
      <c r="B83" s="52">
        <v>69</v>
      </c>
      <c r="C83" s="59">
        <v>26002015</v>
      </c>
      <c r="D83" s="5" t="s">
        <v>217</v>
      </c>
      <c r="E83" s="5" t="s">
        <v>183</v>
      </c>
      <c r="F83" s="60" t="s">
        <v>218</v>
      </c>
      <c r="G83" s="59">
        <v>876</v>
      </c>
      <c r="H83" s="5" t="s">
        <v>219</v>
      </c>
      <c r="I83" s="59" t="s">
        <v>19</v>
      </c>
      <c r="J83" s="59">
        <v>1</v>
      </c>
      <c r="K83" s="59">
        <v>1</v>
      </c>
      <c r="L83" s="73" t="e">
        <v>#REF!</v>
      </c>
      <c r="M83" s="59"/>
      <c r="N83" s="59" t="e">
        <v>#REF!</v>
      </c>
      <c r="O83" s="5" t="s">
        <v>20</v>
      </c>
      <c r="P83" s="100" t="s">
        <v>21</v>
      </c>
    </row>
    <row r="84" spans="2:16">
      <c r="B84" s="52">
        <v>70</v>
      </c>
      <c r="C84" s="59">
        <v>26002375</v>
      </c>
      <c r="D84" s="5" t="s">
        <v>220</v>
      </c>
      <c r="E84" s="5" t="s">
        <v>183</v>
      </c>
      <c r="F84" s="60" t="s">
        <v>221</v>
      </c>
      <c r="G84" s="59">
        <v>876</v>
      </c>
      <c r="H84" s="5" t="s">
        <v>219</v>
      </c>
      <c r="I84" s="59" t="s">
        <v>136</v>
      </c>
      <c r="J84" s="59">
        <v>1</v>
      </c>
      <c r="K84" s="59">
        <v>1</v>
      </c>
      <c r="L84" s="73" t="e">
        <v>#REF!</v>
      </c>
      <c r="M84" s="59"/>
      <c r="N84" s="59" t="e">
        <v>#REF!</v>
      </c>
      <c r="O84" s="5" t="s">
        <v>20</v>
      </c>
      <c r="P84" s="100" t="s">
        <v>21</v>
      </c>
    </row>
    <row r="85" spans="2:16">
      <c r="B85" s="52">
        <v>71</v>
      </c>
      <c r="C85" s="59">
        <v>26002180</v>
      </c>
      <c r="D85" s="5" t="s">
        <v>222</v>
      </c>
      <c r="E85" s="5" t="s">
        <v>183</v>
      </c>
      <c r="F85" s="60" t="s">
        <v>223</v>
      </c>
      <c r="G85" s="59">
        <v>882</v>
      </c>
      <c r="H85" s="5" t="s">
        <v>224</v>
      </c>
      <c r="I85" s="59" t="s">
        <v>19</v>
      </c>
      <c r="J85" s="59">
        <v>1</v>
      </c>
      <c r="K85" s="59">
        <v>1</v>
      </c>
      <c r="L85" s="73" t="e">
        <v>#REF!</v>
      </c>
      <c r="M85" s="59"/>
      <c r="N85" s="59" t="e">
        <v>#REF!</v>
      </c>
      <c r="O85" s="5" t="s">
        <v>20</v>
      </c>
      <c r="P85" s="100" t="s">
        <v>21</v>
      </c>
    </row>
    <row r="86" ht="25.5" spans="2:16">
      <c r="B86" s="52">
        <v>72</v>
      </c>
      <c r="C86" s="59">
        <v>26002372</v>
      </c>
      <c r="D86" s="5" t="s">
        <v>225</v>
      </c>
      <c r="E86" s="5" t="s">
        <v>183</v>
      </c>
      <c r="F86" s="60" t="s">
        <v>226</v>
      </c>
      <c r="G86" s="59">
        <v>882</v>
      </c>
      <c r="H86" s="5" t="s">
        <v>224</v>
      </c>
      <c r="I86" s="59" t="s">
        <v>35</v>
      </c>
      <c r="J86" s="59">
        <v>1</v>
      </c>
      <c r="K86" s="59">
        <v>1</v>
      </c>
      <c r="L86" s="73" t="e">
        <v>#REF!</v>
      </c>
      <c r="M86" s="59"/>
      <c r="N86" s="59" t="e">
        <v>#REF!</v>
      </c>
      <c r="O86" s="101" t="s">
        <v>144</v>
      </c>
      <c r="P86" s="100" t="s">
        <v>37</v>
      </c>
    </row>
    <row r="87" ht="25.5" spans="2:16">
      <c r="B87" s="52">
        <v>73</v>
      </c>
      <c r="C87" s="59">
        <v>26002371</v>
      </c>
      <c r="D87" s="5" t="s">
        <v>227</v>
      </c>
      <c r="E87" s="5" t="s">
        <v>183</v>
      </c>
      <c r="F87" s="60" t="s">
        <v>228</v>
      </c>
      <c r="G87" s="59">
        <v>882</v>
      </c>
      <c r="H87" s="5" t="s">
        <v>224</v>
      </c>
      <c r="I87" s="59" t="s">
        <v>35</v>
      </c>
      <c r="J87" s="59">
        <v>1</v>
      </c>
      <c r="K87" s="59">
        <v>1</v>
      </c>
      <c r="L87" s="73" t="e">
        <v>#REF!</v>
      </c>
      <c r="M87" s="59"/>
      <c r="N87" s="59" t="e">
        <v>#REF!</v>
      </c>
      <c r="O87" s="101" t="s">
        <v>144</v>
      </c>
      <c r="P87" s="100" t="s">
        <v>21</v>
      </c>
    </row>
    <row r="88" spans="2:16">
      <c r="B88" s="52">
        <v>74</v>
      </c>
      <c r="C88" s="59"/>
      <c r="D88" s="97">
        <v>26002379</v>
      </c>
      <c r="E88" s="5" t="s">
        <v>183</v>
      </c>
      <c r="F88" s="60" t="s">
        <v>229</v>
      </c>
      <c r="G88" s="59">
        <v>878</v>
      </c>
      <c r="H88" s="5" t="s">
        <v>230</v>
      </c>
      <c r="I88" s="59" t="s">
        <v>19</v>
      </c>
      <c r="J88" s="59">
        <v>1</v>
      </c>
      <c r="K88" s="59">
        <v>1</v>
      </c>
      <c r="L88" s="73" t="e">
        <v>#REF!</v>
      </c>
      <c r="M88" s="59"/>
      <c r="N88" s="59" t="e">
        <v>#REF!</v>
      </c>
      <c r="O88" s="5" t="s">
        <v>20</v>
      </c>
      <c r="P88" s="100" t="s">
        <v>21</v>
      </c>
    </row>
    <row r="89" ht="24" customHeight="1" spans="2:16">
      <c r="B89" s="52">
        <v>75</v>
      </c>
      <c r="C89" s="59"/>
      <c r="D89" s="97">
        <v>26002380</v>
      </c>
      <c r="E89" s="5" t="s">
        <v>231</v>
      </c>
      <c r="F89" s="60" t="s">
        <v>232</v>
      </c>
      <c r="G89" s="59">
        <v>832</v>
      </c>
      <c r="H89" s="5" t="s">
        <v>233</v>
      </c>
      <c r="I89" s="59" t="s">
        <v>53</v>
      </c>
      <c r="J89" s="59"/>
      <c r="K89" s="59"/>
      <c r="L89" s="73"/>
      <c r="M89" s="59"/>
      <c r="N89" s="59"/>
      <c r="O89" s="5" t="s">
        <v>40</v>
      </c>
      <c r="P89" s="100" t="s">
        <v>21</v>
      </c>
    </row>
    <row r="90" spans="2:16">
      <c r="B90" s="52">
        <v>76</v>
      </c>
      <c r="C90" s="59">
        <v>26002024</v>
      </c>
      <c r="D90" s="5" t="s">
        <v>234</v>
      </c>
      <c r="E90" s="5" t="s">
        <v>183</v>
      </c>
      <c r="F90" s="60" t="s">
        <v>235</v>
      </c>
      <c r="G90" s="59">
        <v>905</v>
      </c>
      <c r="H90" s="5" t="s">
        <v>236</v>
      </c>
      <c r="I90" s="59" t="s">
        <v>19</v>
      </c>
      <c r="J90" s="59">
        <v>1</v>
      </c>
      <c r="K90" s="59">
        <v>1</v>
      </c>
      <c r="L90" s="73" t="e">
        <v>#REF!</v>
      </c>
      <c r="M90" s="59"/>
      <c r="N90" s="59" t="e">
        <v>#REF!</v>
      </c>
      <c r="O90" s="5" t="s">
        <v>20</v>
      </c>
      <c r="P90" s="100" t="s">
        <v>21</v>
      </c>
    </row>
    <row r="91" spans="2:16">
      <c r="B91" s="52">
        <v>77</v>
      </c>
      <c r="C91" s="59">
        <v>26002198</v>
      </c>
      <c r="D91" s="5" t="s">
        <v>237</v>
      </c>
      <c r="E91" s="5" t="s">
        <v>183</v>
      </c>
      <c r="F91" s="60" t="s">
        <v>238</v>
      </c>
      <c r="G91" s="59">
        <v>918</v>
      </c>
      <c r="H91" s="5" t="s">
        <v>239</v>
      </c>
      <c r="I91" s="59" t="s">
        <v>19</v>
      </c>
      <c r="J91" s="59">
        <v>1</v>
      </c>
      <c r="K91" s="59">
        <v>1</v>
      </c>
      <c r="L91" s="73" t="e">
        <v>#REF!</v>
      </c>
      <c r="M91" s="59"/>
      <c r="N91" s="59" t="e">
        <v>#REF!</v>
      </c>
      <c r="O91" s="5" t="s">
        <v>20</v>
      </c>
      <c r="P91" s="100" t="s">
        <v>21</v>
      </c>
    </row>
    <row r="92" spans="2:16">
      <c r="B92" s="52">
        <v>78</v>
      </c>
      <c r="C92" s="59">
        <v>26002022</v>
      </c>
      <c r="D92" s="5" t="s">
        <v>240</v>
      </c>
      <c r="E92" s="5" t="s">
        <v>183</v>
      </c>
      <c r="F92" s="60" t="s">
        <v>241</v>
      </c>
      <c r="G92" s="59">
        <v>930</v>
      </c>
      <c r="H92" s="5" t="s">
        <v>242</v>
      </c>
      <c r="I92" s="59" t="s">
        <v>19</v>
      </c>
      <c r="J92" s="59">
        <v>1</v>
      </c>
      <c r="K92" s="59">
        <v>1</v>
      </c>
      <c r="L92" s="73" t="e">
        <v>#REF!</v>
      </c>
      <c r="M92" s="59"/>
      <c r="N92" s="59" t="e">
        <v>#REF!</v>
      </c>
      <c r="O92" s="5" t="s">
        <v>20</v>
      </c>
      <c r="P92" s="100" t="s">
        <v>172</v>
      </c>
    </row>
    <row r="93" spans="2:16">
      <c r="B93" s="52">
        <v>79</v>
      </c>
      <c r="C93" s="59">
        <v>26002347</v>
      </c>
      <c r="D93" s="5" t="s">
        <v>243</v>
      </c>
      <c r="E93" s="5" t="s">
        <v>183</v>
      </c>
      <c r="F93" s="60" t="s">
        <v>244</v>
      </c>
      <c r="G93" s="59">
        <v>1077</v>
      </c>
      <c r="H93" s="5" t="s">
        <v>245</v>
      </c>
      <c r="I93" s="59" t="s">
        <v>19</v>
      </c>
      <c r="J93" s="59">
        <v>1</v>
      </c>
      <c r="K93" s="59">
        <v>1</v>
      </c>
      <c r="L93" s="73" t="e">
        <v>#REF!</v>
      </c>
      <c r="M93" s="59"/>
      <c r="N93" s="59" t="e">
        <v>#REF!</v>
      </c>
      <c r="O93" s="5" t="s">
        <v>20</v>
      </c>
      <c r="P93" s="100" t="s">
        <v>21</v>
      </c>
    </row>
    <row r="94" s="22" customFormat="1" ht="12.75" customHeight="1" spans="2:16">
      <c r="B94" s="95" t="s">
        <v>246</v>
      </c>
      <c r="C94" s="96"/>
      <c r="D94" s="95"/>
      <c r="E94" s="95"/>
      <c r="F94" s="95"/>
      <c r="G94" s="65"/>
      <c r="H94" s="65">
        <v>25</v>
      </c>
      <c r="I94" s="65"/>
      <c r="J94" s="65">
        <v>21</v>
      </c>
      <c r="K94" s="65">
        <v>21</v>
      </c>
      <c r="L94" s="65" t="e">
        <v>#REF!</v>
      </c>
      <c r="M94" s="65">
        <v>0</v>
      </c>
      <c r="N94" s="65" t="e">
        <v>#REF!</v>
      </c>
      <c r="O94" s="65"/>
      <c r="P94" s="65"/>
    </row>
    <row r="95" spans="2:16">
      <c r="B95" s="52">
        <v>80</v>
      </c>
      <c r="C95" s="59">
        <v>26002317</v>
      </c>
      <c r="D95" s="97">
        <v>27002018</v>
      </c>
      <c r="E95" s="5" t="s">
        <v>231</v>
      </c>
      <c r="F95" s="60" t="s">
        <v>247</v>
      </c>
      <c r="G95" s="59">
        <v>832</v>
      </c>
      <c r="H95" s="5" t="s">
        <v>233</v>
      </c>
      <c r="I95" s="59" t="s">
        <v>19</v>
      </c>
      <c r="J95" s="59">
        <v>1</v>
      </c>
      <c r="K95" s="59">
        <v>1</v>
      </c>
      <c r="L95" s="73" t="e">
        <v>#REF!</v>
      </c>
      <c r="M95" s="59"/>
      <c r="N95" s="59" t="e">
        <v>#REF!</v>
      </c>
      <c r="O95" s="5" t="s">
        <v>20</v>
      </c>
      <c r="P95" s="100" t="s">
        <v>21</v>
      </c>
    </row>
    <row r="96" spans="2:16">
      <c r="B96" s="52">
        <v>81</v>
      </c>
      <c r="C96" s="59">
        <v>27002007</v>
      </c>
      <c r="D96" s="5" t="s">
        <v>248</v>
      </c>
      <c r="E96" s="5" t="s">
        <v>249</v>
      </c>
      <c r="F96" s="60" t="s">
        <v>250</v>
      </c>
      <c r="G96" s="59">
        <v>890</v>
      </c>
      <c r="H96" s="5" t="s">
        <v>251</v>
      </c>
      <c r="I96" s="59" t="s">
        <v>19</v>
      </c>
      <c r="J96" s="59">
        <v>1</v>
      </c>
      <c r="K96" s="59">
        <v>1</v>
      </c>
      <c r="L96" s="73" t="e">
        <v>#REF!</v>
      </c>
      <c r="M96" s="59"/>
      <c r="N96" s="59" t="e">
        <v>#REF!</v>
      </c>
      <c r="O96" s="5" t="s">
        <v>20</v>
      </c>
      <c r="P96" s="100" t="s">
        <v>21</v>
      </c>
    </row>
    <row r="97" spans="2:16">
      <c r="B97" s="52">
        <v>82</v>
      </c>
      <c r="C97" s="59">
        <v>27002009</v>
      </c>
      <c r="D97" s="5" t="s">
        <v>252</v>
      </c>
      <c r="E97" s="5" t="s">
        <v>249</v>
      </c>
      <c r="F97" s="60" t="s">
        <v>253</v>
      </c>
      <c r="G97" s="59">
        <v>911</v>
      </c>
      <c r="H97" s="5" t="s">
        <v>254</v>
      </c>
      <c r="I97" s="59" t="s">
        <v>19</v>
      </c>
      <c r="J97" s="59">
        <v>1</v>
      </c>
      <c r="K97" s="59">
        <v>1</v>
      </c>
      <c r="L97" s="73" t="e">
        <v>#REF!</v>
      </c>
      <c r="M97" s="59"/>
      <c r="N97" s="59" t="e">
        <v>#REF!</v>
      </c>
      <c r="O97" s="5" t="s">
        <v>20</v>
      </c>
      <c r="P97" s="100" t="s">
        <v>21</v>
      </c>
    </row>
    <row r="98" spans="2:16">
      <c r="B98" s="52">
        <v>83</v>
      </c>
      <c r="C98" s="59">
        <v>27002004</v>
      </c>
      <c r="D98" s="5" t="s">
        <v>255</v>
      </c>
      <c r="E98" s="5" t="s">
        <v>249</v>
      </c>
      <c r="F98" s="60" t="s">
        <v>256</v>
      </c>
      <c r="G98" s="59">
        <v>911</v>
      </c>
      <c r="H98" s="5" t="s">
        <v>254</v>
      </c>
      <c r="I98" s="59" t="s">
        <v>143</v>
      </c>
      <c r="J98" s="59">
        <v>1</v>
      </c>
      <c r="K98" s="59">
        <v>1</v>
      </c>
      <c r="L98" s="73" t="e">
        <v>#REF!</v>
      </c>
      <c r="M98" s="59"/>
      <c r="N98" s="59" t="e">
        <v>#REF!</v>
      </c>
      <c r="O98" s="101" t="s">
        <v>144</v>
      </c>
      <c r="P98" s="100" t="s">
        <v>21</v>
      </c>
    </row>
    <row r="99" spans="2:16">
      <c r="B99" s="52">
        <v>84</v>
      </c>
      <c r="C99" s="59"/>
      <c r="D99" s="97">
        <v>27002019</v>
      </c>
      <c r="E99" s="5"/>
      <c r="F99" s="60" t="s">
        <v>257</v>
      </c>
      <c r="G99" s="59"/>
      <c r="H99" s="5"/>
      <c r="I99" s="59" t="s">
        <v>143</v>
      </c>
      <c r="J99" s="59"/>
      <c r="K99" s="59"/>
      <c r="L99" s="73"/>
      <c r="M99" s="59"/>
      <c r="N99" s="59"/>
      <c r="O99" s="5" t="s">
        <v>166</v>
      </c>
      <c r="P99" s="100" t="s">
        <v>37</v>
      </c>
    </row>
    <row r="100" spans="2:16">
      <c r="B100" s="52">
        <v>85</v>
      </c>
      <c r="C100" s="59">
        <v>27002010</v>
      </c>
      <c r="D100" s="5" t="s">
        <v>258</v>
      </c>
      <c r="E100" s="5" t="s">
        <v>249</v>
      </c>
      <c r="F100" s="60" t="s">
        <v>259</v>
      </c>
      <c r="G100" s="59">
        <v>912</v>
      </c>
      <c r="H100" s="5" t="s">
        <v>260</v>
      </c>
      <c r="I100" s="59" t="s">
        <v>19</v>
      </c>
      <c r="J100" s="59">
        <v>1</v>
      </c>
      <c r="K100" s="59">
        <v>1</v>
      </c>
      <c r="L100" s="73" t="e">
        <v>#REF!</v>
      </c>
      <c r="M100" s="59"/>
      <c r="N100" s="59" t="e">
        <v>#REF!</v>
      </c>
      <c r="O100" s="5" t="s">
        <v>20</v>
      </c>
      <c r="P100" s="100" t="s">
        <v>21</v>
      </c>
    </row>
    <row r="101" spans="2:16">
      <c r="B101" s="52">
        <v>86</v>
      </c>
      <c r="C101" s="59"/>
      <c r="D101" s="97">
        <v>27002016</v>
      </c>
      <c r="E101" s="5"/>
      <c r="F101" s="60" t="s">
        <v>261</v>
      </c>
      <c r="G101" s="59"/>
      <c r="H101" s="5"/>
      <c r="I101" s="59" t="s">
        <v>262</v>
      </c>
      <c r="J101" s="59"/>
      <c r="K101" s="59"/>
      <c r="L101" s="73"/>
      <c r="M101" s="59"/>
      <c r="N101" s="59"/>
      <c r="O101" s="5" t="s">
        <v>20</v>
      </c>
      <c r="P101" s="100" t="s">
        <v>21</v>
      </c>
    </row>
    <row r="102" spans="2:16">
      <c r="B102" s="52">
        <v>87</v>
      </c>
      <c r="C102" s="59"/>
      <c r="D102" s="97">
        <v>27002017</v>
      </c>
      <c r="E102" s="5"/>
      <c r="F102" s="60" t="s">
        <v>263</v>
      </c>
      <c r="G102" s="59"/>
      <c r="H102" s="5"/>
      <c r="I102" s="59" t="s">
        <v>262</v>
      </c>
      <c r="J102" s="59"/>
      <c r="K102" s="59"/>
      <c r="L102" s="73"/>
      <c r="M102" s="59"/>
      <c r="N102" s="59"/>
      <c r="O102" s="5" t="s">
        <v>20</v>
      </c>
      <c r="P102" s="100" t="s">
        <v>21</v>
      </c>
    </row>
    <row r="103" spans="2:16">
      <c r="B103" s="52">
        <v>88</v>
      </c>
      <c r="C103" s="59">
        <v>27002002</v>
      </c>
      <c r="D103" s="5" t="s">
        <v>264</v>
      </c>
      <c r="E103" s="5" t="s">
        <v>249</v>
      </c>
      <c r="F103" s="60" t="s">
        <v>265</v>
      </c>
      <c r="G103" s="59">
        <v>931</v>
      </c>
      <c r="H103" s="5" t="s">
        <v>266</v>
      </c>
      <c r="I103" s="59" t="s">
        <v>19</v>
      </c>
      <c r="J103" s="59">
        <v>1</v>
      </c>
      <c r="K103" s="59">
        <v>1</v>
      </c>
      <c r="L103" s="73" t="e">
        <v>#REF!</v>
      </c>
      <c r="M103" s="59"/>
      <c r="N103" s="59" t="e">
        <v>#REF!</v>
      </c>
      <c r="O103" s="5" t="s">
        <v>20</v>
      </c>
      <c r="P103" s="100" t="s">
        <v>21</v>
      </c>
    </row>
    <row r="104" s="22" customFormat="1" ht="12.75" customHeight="1" spans="2:16">
      <c r="B104" s="95" t="s">
        <v>267</v>
      </c>
      <c r="C104" s="96"/>
      <c r="D104" s="95"/>
      <c r="E104" s="95"/>
      <c r="F104" s="95"/>
      <c r="G104" s="65"/>
      <c r="H104" s="65">
        <v>9</v>
      </c>
      <c r="I104" s="65"/>
      <c r="J104" s="65">
        <v>6</v>
      </c>
      <c r="K104" s="65">
        <v>6</v>
      </c>
      <c r="L104" s="65" t="e">
        <v>#REF!</v>
      </c>
      <c r="M104" s="65">
        <v>0</v>
      </c>
      <c r="N104" s="65" t="e">
        <v>#REF!</v>
      </c>
      <c r="O104" s="65"/>
      <c r="P104" s="65"/>
    </row>
    <row r="105" spans="2:16">
      <c r="B105" s="52">
        <v>89</v>
      </c>
      <c r="C105" s="59">
        <v>30002019</v>
      </c>
      <c r="D105" s="5" t="s">
        <v>268</v>
      </c>
      <c r="E105" s="5" t="s">
        <v>269</v>
      </c>
      <c r="F105" s="60" t="s">
        <v>270</v>
      </c>
      <c r="G105" s="59">
        <v>493</v>
      </c>
      <c r="H105" s="5" t="s">
        <v>271</v>
      </c>
      <c r="I105" s="59" t="s">
        <v>19</v>
      </c>
      <c r="J105" s="59">
        <v>1</v>
      </c>
      <c r="K105" s="59">
        <v>1</v>
      </c>
      <c r="L105" s="73" t="e">
        <v>#REF!</v>
      </c>
      <c r="M105" s="59"/>
      <c r="N105" s="59" t="e">
        <v>#REF!</v>
      </c>
      <c r="O105" s="5" t="s">
        <v>20</v>
      </c>
      <c r="P105" s="100" t="s">
        <v>21</v>
      </c>
    </row>
    <row r="106" spans="2:16">
      <c r="B106" s="52">
        <v>90</v>
      </c>
      <c r="C106" s="59">
        <v>30002004</v>
      </c>
      <c r="D106" s="5" t="s">
        <v>272</v>
      </c>
      <c r="E106" s="5" t="s">
        <v>269</v>
      </c>
      <c r="F106" s="60" t="s">
        <v>273</v>
      </c>
      <c r="G106" s="59">
        <v>545</v>
      </c>
      <c r="H106" s="5" t="s">
        <v>274</v>
      </c>
      <c r="I106" s="59" t="s">
        <v>19</v>
      </c>
      <c r="J106" s="59">
        <v>1</v>
      </c>
      <c r="K106" s="59">
        <v>1</v>
      </c>
      <c r="L106" s="73" t="e">
        <v>#REF!</v>
      </c>
      <c r="M106" s="59"/>
      <c r="N106" s="59" t="e">
        <v>#REF!</v>
      </c>
      <c r="O106" s="5" t="s">
        <v>20</v>
      </c>
      <c r="P106" s="100" t="s">
        <v>21</v>
      </c>
    </row>
    <row r="107" spans="2:16">
      <c r="B107" s="52">
        <v>91</v>
      </c>
      <c r="C107" s="59">
        <v>30002007</v>
      </c>
      <c r="D107" s="5" t="s">
        <v>275</v>
      </c>
      <c r="E107" s="5" t="s">
        <v>269</v>
      </c>
      <c r="F107" s="60" t="s">
        <v>276</v>
      </c>
      <c r="G107" s="59">
        <v>885</v>
      </c>
      <c r="H107" s="5" t="s">
        <v>277</v>
      </c>
      <c r="I107" s="59" t="s">
        <v>19</v>
      </c>
      <c r="J107" s="59">
        <v>1</v>
      </c>
      <c r="K107" s="59">
        <v>1</v>
      </c>
      <c r="L107" s="73" t="e">
        <v>#REF!</v>
      </c>
      <c r="M107" s="59"/>
      <c r="N107" s="59" t="e">
        <v>#REF!</v>
      </c>
      <c r="O107" s="5" t="s">
        <v>20</v>
      </c>
      <c r="P107" s="100" t="s">
        <v>21</v>
      </c>
    </row>
    <row r="108" spans="2:16">
      <c r="B108" s="52">
        <v>92</v>
      </c>
      <c r="C108" s="59">
        <v>30002008</v>
      </c>
      <c r="D108" s="5" t="s">
        <v>278</v>
      </c>
      <c r="E108" s="5" t="s">
        <v>269</v>
      </c>
      <c r="F108" s="60" t="s">
        <v>279</v>
      </c>
      <c r="G108" s="59">
        <v>885</v>
      </c>
      <c r="H108" s="5" t="s">
        <v>277</v>
      </c>
      <c r="I108" s="59" t="s">
        <v>143</v>
      </c>
      <c r="J108" s="59">
        <v>1</v>
      </c>
      <c r="K108" s="59">
        <v>1</v>
      </c>
      <c r="L108" s="73" t="e">
        <v>#REF!</v>
      </c>
      <c r="M108" s="59"/>
      <c r="N108" s="59" t="e">
        <v>#REF!</v>
      </c>
      <c r="O108" s="101" t="s">
        <v>144</v>
      </c>
      <c r="P108" s="100" t="s">
        <v>37</v>
      </c>
    </row>
    <row r="109" spans="2:16">
      <c r="B109" s="52">
        <v>93</v>
      </c>
      <c r="C109" s="59">
        <v>30002011</v>
      </c>
      <c r="D109" s="5" t="s">
        <v>280</v>
      </c>
      <c r="E109" s="5" t="s">
        <v>269</v>
      </c>
      <c r="F109" s="60" t="s">
        <v>281</v>
      </c>
      <c r="G109" s="59">
        <v>886</v>
      </c>
      <c r="H109" s="5" t="s">
        <v>282</v>
      </c>
      <c r="I109" s="59" t="s">
        <v>19</v>
      </c>
      <c r="J109" s="59">
        <v>1</v>
      </c>
      <c r="K109" s="59">
        <v>1</v>
      </c>
      <c r="L109" s="73" t="e">
        <v>#REF!</v>
      </c>
      <c r="M109" s="59"/>
      <c r="N109" s="59" t="e">
        <v>#REF!</v>
      </c>
      <c r="O109" s="5" t="s">
        <v>20</v>
      </c>
      <c r="P109" s="100" t="s">
        <v>21</v>
      </c>
    </row>
    <row r="110" spans="2:16">
      <c r="B110" s="52">
        <v>94</v>
      </c>
      <c r="C110" s="59">
        <v>30002013</v>
      </c>
      <c r="D110" s="5" t="s">
        <v>283</v>
      </c>
      <c r="E110" s="5" t="s">
        <v>269</v>
      </c>
      <c r="F110" s="60" t="s">
        <v>284</v>
      </c>
      <c r="G110" s="59">
        <v>946</v>
      </c>
      <c r="H110" s="5" t="s">
        <v>285</v>
      </c>
      <c r="I110" s="59" t="s">
        <v>19</v>
      </c>
      <c r="J110" s="59">
        <v>1</v>
      </c>
      <c r="K110" s="59">
        <v>1</v>
      </c>
      <c r="L110" s="73" t="e">
        <v>#REF!</v>
      </c>
      <c r="M110" s="59"/>
      <c r="N110" s="59" t="e">
        <v>#REF!</v>
      </c>
      <c r="O110" s="5" t="s">
        <v>20</v>
      </c>
      <c r="P110" s="100" t="s">
        <v>21</v>
      </c>
    </row>
    <row r="111" s="22" customFormat="1" ht="12.75" customHeight="1" spans="2:16">
      <c r="B111" s="95" t="s">
        <v>286</v>
      </c>
      <c r="C111" s="96"/>
      <c r="D111" s="95"/>
      <c r="E111" s="95"/>
      <c r="F111" s="95"/>
      <c r="G111" s="65"/>
      <c r="H111" s="65">
        <v>6</v>
      </c>
      <c r="I111" s="65"/>
      <c r="J111" s="65">
        <v>6</v>
      </c>
      <c r="K111" s="65">
        <v>6</v>
      </c>
      <c r="L111" s="65" t="e">
        <v>#REF!</v>
      </c>
      <c r="M111" s="65">
        <v>0</v>
      </c>
      <c r="N111" s="65" t="e">
        <v>#REF!</v>
      </c>
      <c r="O111" s="65"/>
      <c r="P111" s="65"/>
    </row>
    <row r="112" spans="2:16">
      <c r="B112" s="52">
        <v>95</v>
      </c>
      <c r="C112" s="59">
        <v>33002001</v>
      </c>
      <c r="D112" s="5" t="s">
        <v>287</v>
      </c>
      <c r="E112" s="5" t="s">
        <v>288</v>
      </c>
      <c r="F112" s="60" t="s">
        <v>289</v>
      </c>
      <c r="G112" s="59">
        <v>547</v>
      </c>
      <c r="H112" s="5" t="s">
        <v>290</v>
      </c>
      <c r="I112" s="59" t="s">
        <v>19</v>
      </c>
      <c r="J112" s="59">
        <v>1</v>
      </c>
      <c r="K112" s="59">
        <v>1</v>
      </c>
      <c r="L112" s="73" t="e">
        <v>#REF!</v>
      </c>
      <c r="M112" s="59"/>
      <c r="N112" s="59" t="e">
        <v>#REF!</v>
      </c>
      <c r="O112" s="5" t="s">
        <v>20</v>
      </c>
      <c r="P112" s="100" t="s">
        <v>21</v>
      </c>
    </row>
    <row r="113" spans="2:16">
      <c r="B113" s="52">
        <v>96</v>
      </c>
      <c r="C113" s="59">
        <v>33002010</v>
      </c>
      <c r="D113" s="5" t="s">
        <v>291</v>
      </c>
      <c r="E113" s="5" t="s">
        <v>288</v>
      </c>
      <c r="F113" s="60" t="s">
        <v>292</v>
      </c>
      <c r="G113" s="59">
        <v>547</v>
      </c>
      <c r="H113" s="5" t="s">
        <v>290</v>
      </c>
      <c r="I113" s="59" t="s">
        <v>43</v>
      </c>
      <c r="J113" s="59">
        <v>1</v>
      </c>
      <c r="K113" s="59">
        <v>1</v>
      </c>
      <c r="L113" s="73" t="e">
        <v>#REF!</v>
      </c>
      <c r="M113" s="59"/>
      <c r="N113" s="59" t="e">
        <v>#REF!</v>
      </c>
      <c r="O113" s="5" t="s">
        <v>44</v>
      </c>
      <c r="P113" s="100" t="s">
        <v>37</v>
      </c>
    </row>
    <row r="114" spans="2:16">
      <c r="B114" s="52">
        <v>97</v>
      </c>
      <c r="C114" s="59">
        <v>33002030</v>
      </c>
      <c r="D114" s="5" t="s">
        <v>293</v>
      </c>
      <c r="E114" s="5" t="s">
        <v>288</v>
      </c>
      <c r="F114" s="60" t="s">
        <v>294</v>
      </c>
      <c r="G114" s="59">
        <v>547</v>
      </c>
      <c r="H114" s="5" t="s">
        <v>290</v>
      </c>
      <c r="I114" s="59" t="s">
        <v>53</v>
      </c>
      <c r="J114" s="59">
        <v>1</v>
      </c>
      <c r="K114" s="59">
        <v>1</v>
      </c>
      <c r="L114" s="73" t="e">
        <v>#REF!</v>
      </c>
      <c r="M114" s="59"/>
      <c r="N114" s="59" t="e">
        <v>#REF!</v>
      </c>
      <c r="O114" s="5" t="s">
        <v>40</v>
      </c>
      <c r="P114" s="100" t="s">
        <v>21</v>
      </c>
    </row>
    <row r="115" ht="26.25" customHeight="1" spans="2:16">
      <c r="B115" s="52">
        <v>98</v>
      </c>
      <c r="C115" s="59">
        <v>33002014</v>
      </c>
      <c r="D115" s="5" t="s">
        <v>295</v>
      </c>
      <c r="E115" s="5" t="s">
        <v>288</v>
      </c>
      <c r="F115" s="60" t="s">
        <v>296</v>
      </c>
      <c r="G115" s="59">
        <v>547</v>
      </c>
      <c r="H115" s="5" t="s">
        <v>290</v>
      </c>
      <c r="I115" s="59" t="s">
        <v>35</v>
      </c>
      <c r="J115" s="59">
        <v>1</v>
      </c>
      <c r="K115" s="59">
        <v>1</v>
      </c>
      <c r="L115" s="73" t="e">
        <v>#REF!</v>
      </c>
      <c r="M115" s="59"/>
      <c r="N115" s="59" t="e">
        <v>#REF!</v>
      </c>
      <c r="O115" s="5" t="s">
        <v>40</v>
      </c>
      <c r="P115" s="100" t="s">
        <v>37</v>
      </c>
    </row>
    <row r="116" spans="2:16">
      <c r="B116" s="52">
        <v>99</v>
      </c>
      <c r="C116" s="59">
        <v>33002004</v>
      </c>
      <c r="D116" s="5" t="s">
        <v>297</v>
      </c>
      <c r="E116" s="5" t="s">
        <v>288</v>
      </c>
      <c r="F116" s="60" t="s">
        <v>298</v>
      </c>
      <c r="G116" s="59">
        <v>860</v>
      </c>
      <c r="H116" s="5" t="s">
        <v>299</v>
      </c>
      <c r="I116" s="59" t="s">
        <v>19</v>
      </c>
      <c r="J116" s="59">
        <v>1</v>
      </c>
      <c r="K116" s="59">
        <v>1</v>
      </c>
      <c r="L116" s="73" t="e">
        <v>#REF!</v>
      </c>
      <c r="M116" s="59"/>
      <c r="N116" s="59" t="e">
        <v>#REF!</v>
      </c>
      <c r="O116" s="5" t="s">
        <v>20</v>
      </c>
      <c r="P116" s="100" t="s">
        <v>21</v>
      </c>
    </row>
    <row r="117" spans="2:16">
      <c r="B117" s="52">
        <v>100</v>
      </c>
      <c r="C117" s="59">
        <v>33002006</v>
      </c>
      <c r="D117" s="5" t="s">
        <v>300</v>
      </c>
      <c r="E117" s="5" t="s">
        <v>288</v>
      </c>
      <c r="F117" s="60" t="s">
        <v>301</v>
      </c>
      <c r="G117" s="59">
        <v>907</v>
      </c>
      <c r="H117" s="5" t="s">
        <v>302</v>
      </c>
      <c r="I117" s="59" t="s">
        <v>19</v>
      </c>
      <c r="J117" s="59">
        <v>1</v>
      </c>
      <c r="K117" s="59">
        <v>1</v>
      </c>
      <c r="L117" s="73" t="e">
        <v>#REF!</v>
      </c>
      <c r="M117" s="59"/>
      <c r="N117" s="59" t="e">
        <v>#REF!</v>
      </c>
      <c r="O117" s="5" t="s">
        <v>20</v>
      </c>
      <c r="P117" s="100" t="s">
        <v>21</v>
      </c>
    </row>
    <row r="118" spans="2:16">
      <c r="B118" s="52">
        <v>101</v>
      </c>
      <c r="C118" s="59">
        <v>33002025</v>
      </c>
      <c r="D118" s="5" t="s">
        <v>303</v>
      </c>
      <c r="E118" s="5" t="s">
        <v>288</v>
      </c>
      <c r="F118" s="60" t="s">
        <v>304</v>
      </c>
      <c r="G118" s="59">
        <v>907</v>
      </c>
      <c r="H118" s="5" t="s">
        <v>302</v>
      </c>
      <c r="I118" s="59" t="s">
        <v>143</v>
      </c>
      <c r="J118" s="59">
        <v>1</v>
      </c>
      <c r="K118" s="59">
        <v>1</v>
      </c>
      <c r="L118" s="73" t="e">
        <v>#REF!</v>
      </c>
      <c r="M118" s="59"/>
      <c r="N118" s="59" t="e">
        <v>#REF!</v>
      </c>
      <c r="O118" s="101" t="s">
        <v>144</v>
      </c>
      <c r="P118" s="100" t="s">
        <v>37</v>
      </c>
    </row>
    <row r="119" spans="2:16">
      <c r="B119" s="52">
        <v>102</v>
      </c>
      <c r="C119" s="59">
        <v>33002009</v>
      </c>
      <c r="D119" s="5" t="s">
        <v>305</v>
      </c>
      <c r="E119" s="5" t="s">
        <v>288</v>
      </c>
      <c r="F119" s="60" t="s">
        <v>306</v>
      </c>
      <c r="G119" s="59">
        <v>915</v>
      </c>
      <c r="H119" s="5" t="s">
        <v>307</v>
      </c>
      <c r="I119" s="59" t="s">
        <v>19</v>
      </c>
      <c r="J119" s="59">
        <v>1</v>
      </c>
      <c r="K119" s="59">
        <v>1</v>
      </c>
      <c r="L119" s="73" t="e">
        <v>#REF!</v>
      </c>
      <c r="M119" s="59"/>
      <c r="N119" s="59" t="e">
        <v>#REF!</v>
      </c>
      <c r="O119" s="5" t="s">
        <v>20</v>
      </c>
      <c r="P119" s="100" t="s">
        <v>21</v>
      </c>
    </row>
    <row r="120" spans="2:16">
      <c r="B120" s="52">
        <v>103</v>
      </c>
      <c r="C120" s="59">
        <v>33002008</v>
      </c>
      <c r="D120" s="5" t="s">
        <v>308</v>
      </c>
      <c r="E120" s="5" t="s">
        <v>288</v>
      </c>
      <c r="F120" s="60" t="s">
        <v>309</v>
      </c>
      <c r="G120" s="59">
        <v>940</v>
      </c>
      <c r="H120" s="5" t="s">
        <v>310</v>
      </c>
      <c r="I120" s="59" t="s">
        <v>19</v>
      </c>
      <c r="J120" s="59">
        <v>1</v>
      </c>
      <c r="K120" s="59">
        <v>1</v>
      </c>
      <c r="L120" s="73" t="e">
        <v>#REF!</v>
      </c>
      <c r="M120" s="59"/>
      <c r="N120" s="59" t="e">
        <v>#REF!</v>
      </c>
      <c r="O120" s="5" t="s">
        <v>20</v>
      </c>
      <c r="P120" s="100" t="s">
        <v>21</v>
      </c>
    </row>
    <row r="121" spans="2:16">
      <c r="B121" s="52">
        <v>104</v>
      </c>
      <c r="C121" s="59"/>
      <c r="D121" s="97">
        <v>33002033</v>
      </c>
      <c r="E121" s="5"/>
      <c r="F121" s="60" t="s">
        <v>311</v>
      </c>
      <c r="G121" s="59"/>
      <c r="H121" s="5"/>
      <c r="I121" s="59" t="s">
        <v>262</v>
      </c>
      <c r="J121" s="59"/>
      <c r="K121" s="59"/>
      <c r="L121" s="73"/>
      <c r="M121" s="59"/>
      <c r="N121" s="59"/>
      <c r="O121" s="5" t="s">
        <v>20</v>
      </c>
      <c r="P121" s="100" t="s">
        <v>37</v>
      </c>
    </row>
    <row r="122" spans="2:16">
      <c r="B122" s="52">
        <v>105</v>
      </c>
      <c r="C122" s="59"/>
      <c r="D122" s="97">
        <v>33002034</v>
      </c>
      <c r="E122" s="5"/>
      <c r="F122" s="60" t="s">
        <v>312</v>
      </c>
      <c r="G122" s="59"/>
      <c r="H122" s="5"/>
      <c r="I122" s="59" t="s">
        <v>262</v>
      </c>
      <c r="J122" s="59"/>
      <c r="K122" s="59"/>
      <c r="L122" s="73"/>
      <c r="M122" s="59"/>
      <c r="N122" s="59"/>
      <c r="O122" s="5" t="s">
        <v>20</v>
      </c>
      <c r="P122" s="100" t="s">
        <v>37</v>
      </c>
    </row>
    <row r="123" s="22" customFormat="1" ht="12.75" customHeight="1" spans="2:16">
      <c r="B123" s="95" t="s">
        <v>313</v>
      </c>
      <c r="C123" s="96"/>
      <c r="D123" s="95"/>
      <c r="E123" s="95"/>
      <c r="F123" s="95"/>
      <c r="G123" s="65"/>
      <c r="H123" s="65">
        <v>9</v>
      </c>
      <c r="I123" s="65"/>
      <c r="J123" s="65">
        <v>9</v>
      </c>
      <c r="K123" s="65">
        <v>9</v>
      </c>
      <c r="L123" s="65" t="e">
        <v>#REF!</v>
      </c>
      <c r="M123" s="65">
        <v>0</v>
      </c>
      <c r="N123" s="65" t="e">
        <v>#REF!</v>
      </c>
      <c r="O123" s="65"/>
      <c r="P123" s="65"/>
    </row>
    <row r="124" spans="2:16">
      <c r="B124" s="52">
        <v>106</v>
      </c>
      <c r="C124" s="59">
        <v>35002004</v>
      </c>
      <c r="D124" s="5" t="s">
        <v>314</v>
      </c>
      <c r="E124" s="5" t="s">
        <v>315</v>
      </c>
      <c r="F124" s="60" t="s">
        <v>316</v>
      </c>
      <c r="G124" s="59">
        <v>582</v>
      </c>
      <c r="H124" s="5" t="s">
        <v>317</v>
      </c>
      <c r="I124" s="59" t="s">
        <v>19</v>
      </c>
      <c r="J124" s="59">
        <v>1</v>
      </c>
      <c r="K124" s="59">
        <v>1</v>
      </c>
      <c r="L124" s="73" t="e">
        <v>#REF!</v>
      </c>
      <c r="M124" s="59"/>
      <c r="N124" s="59" t="e">
        <v>#REF!</v>
      </c>
      <c r="O124" s="5" t="s">
        <v>20</v>
      </c>
      <c r="P124" s="100" t="s">
        <v>21</v>
      </c>
    </row>
    <row r="125" spans="2:16">
      <c r="B125" s="52">
        <v>107</v>
      </c>
      <c r="C125" s="59">
        <v>35002008</v>
      </c>
      <c r="D125" s="5" t="s">
        <v>318</v>
      </c>
      <c r="E125" s="5" t="s">
        <v>315</v>
      </c>
      <c r="F125" s="60" t="s">
        <v>319</v>
      </c>
      <c r="G125" s="59">
        <v>846</v>
      </c>
      <c r="H125" s="5" t="s">
        <v>320</v>
      </c>
      <c r="I125" s="59" t="s">
        <v>19</v>
      </c>
      <c r="J125" s="59">
        <v>1</v>
      </c>
      <c r="K125" s="59">
        <v>1</v>
      </c>
      <c r="L125" s="73" t="e">
        <v>#REF!</v>
      </c>
      <c r="M125" s="59"/>
      <c r="N125" s="59" t="e">
        <v>#REF!</v>
      </c>
      <c r="O125" s="5" t="s">
        <v>20</v>
      </c>
      <c r="P125" s="100" t="s">
        <v>172</v>
      </c>
    </row>
    <row r="126" spans="2:16">
      <c r="B126" s="52">
        <v>108</v>
      </c>
      <c r="C126" s="59">
        <v>35002014</v>
      </c>
      <c r="D126" s="5" t="s">
        <v>321</v>
      </c>
      <c r="E126" s="5" t="s">
        <v>315</v>
      </c>
      <c r="F126" s="60" t="s">
        <v>322</v>
      </c>
      <c r="G126" s="59">
        <v>888</v>
      </c>
      <c r="H126" s="5" t="s">
        <v>323</v>
      </c>
      <c r="I126" s="59" t="s">
        <v>19</v>
      </c>
      <c r="J126" s="59">
        <v>1</v>
      </c>
      <c r="K126" s="59">
        <v>1</v>
      </c>
      <c r="L126" s="73" t="e">
        <v>#REF!</v>
      </c>
      <c r="M126" s="59"/>
      <c r="N126" s="59" t="e">
        <v>#REF!</v>
      </c>
      <c r="O126" s="5" t="s">
        <v>20</v>
      </c>
      <c r="P126" s="100" t="s">
        <v>21</v>
      </c>
    </row>
    <row r="127" s="22" customFormat="1" ht="12.75" customHeight="1" spans="2:16">
      <c r="B127" s="95" t="s">
        <v>324</v>
      </c>
      <c r="C127" s="96"/>
      <c r="D127" s="95"/>
      <c r="E127" s="95"/>
      <c r="F127" s="95"/>
      <c r="G127" s="5"/>
      <c r="H127" s="5">
        <v>4</v>
      </c>
      <c r="I127" s="65"/>
      <c r="J127" s="65">
        <v>3</v>
      </c>
      <c r="K127" s="65">
        <v>3</v>
      </c>
      <c r="L127" s="65" t="e">
        <v>#REF!</v>
      </c>
      <c r="M127" s="65">
        <v>0</v>
      </c>
      <c r="N127" s="65" t="e">
        <v>#REF!</v>
      </c>
      <c r="O127" s="65"/>
      <c r="P127" s="65"/>
    </row>
    <row r="128" s="22" customFormat="1" ht="12.75" customHeight="1" spans="2:14">
      <c r="B128" s="1"/>
      <c r="C128" s="1"/>
      <c r="D128" s="1"/>
      <c r="E128" s="1"/>
      <c r="F128" s="1"/>
      <c r="G128" s="1"/>
      <c r="H128" s="1"/>
      <c r="I128" s="1"/>
      <c r="J128" s="44"/>
      <c r="K128" s="44"/>
      <c r="L128" s="44"/>
      <c r="M128" s="44"/>
      <c r="N128" s="44"/>
    </row>
    <row r="129" s="22" customFormat="1" ht="12.75" customHeight="1" spans="2:14">
      <c r="B129" s="1"/>
      <c r="C129" s="1"/>
      <c r="D129" s="1"/>
      <c r="E129" s="1"/>
      <c r="F129" s="1"/>
      <c r="G129" s="1"/>
      <c r="H129" s="1"/>
      <c r="I129" s="1"/>
      <c r="J129" s="44"/>
      <c r="K129" s="44"/>
      <c r="L129" s="44"/>
      <c r="M129" s="44"/>
      <c r="N129" s="44"/>
    </row>
    <row r="130" spans="4:9">
      <c r="D130" s="104" t="s">
        <v>325</v>
      </c>
      <c r="E130" s="104"/>
      <c r="F130" s="104"/>
      <c r="I130" s="1"/>
    </row>
    <row r="131" spans="4:14">
      <c r="D131" s="105" t="s">
        <v>19</v>
      </c>
      <c r="E131" s="5"/>
      <c r="F131" s="106">
        <v>70</v>
      </c>
      <c r="I131" s="107" t="s">
        <v>326</v>
      </c>
      <c r="J131" s="107"/>
      <c r="K131" s="107"/>
      <c r="L131" s="107"/>
      <c r="M131" s="107"/>
      <c r="N131" s="107"/>
    </row>
    <row r="132" spans="4:14">
      <c r="D132" s="105" t="s">
        <v>43</v>
      </c>
      <c r="E132" s="5"/>
      <c r="F132" s="106">
        <v>6</v>
      </c>
      <c r="G132" s="47"/>
      <c r="H132" s="47"/>
      <c r="I132" s="108" t="s">
        <v>327</v>
      </c>
      <c r="J132" s="109"/>
      <c r="K132" s="108"/>
      <c r="L132" s="67"/>
      <c r="M132" s="67"/>
      <c r="N132" s="67"/>
    </row>
    <row r="133" spans="4:14">
      <c r="D133" s="105" t="s">
        <v>35</v>
      </c>
      <c r="E133" s="5"/>
      <c r="F133" s="106">
        <v>10</v>
      </c>
      <c r="G133" s="47"/>
      <c r="H133" s="47"/>
      <c r="I133" s="108" t="s">
        <v>327</v>
      </c>
      <c r="J133" s="67"/>
      <c r="K133" s="108"/>
      <c r="L133" s="67"/>
      <c r="M133" s="67"/>
      <c r="N133" s="67"/>
    </row>
    <row r="134" s="94" customFormat="1" spans="1:16">
      <c r="A134" s="46"/>
      <c r="B134" s="46"/>
      <c r="C134" s="46"/>
      <c r="D134" s="105" t="s">
        <v>143</v>
      </c>
      <c r="E134" s="5"/>
      <c r="F134" s="106">
        <v>6</v>
      </c>
      <c r="G134" s="47"/>
      <c r="H134" s="47"/>
      <c r="I134" s="108" t="s">
        <v>327</v>
      </c>
      <c r="J134" s="109"/>
      <c r="K134" s="108"/>
      <c r="L134" s="67"/>
      <c r="M134" s="67"/>
      <c r="N134" s="67"/>
      <c r="O134" s="46"/>
      <c r="P134" s="46"/>
    </row>
    <row r="135" s="94" customFormat="1" spans="1:16">
      <c r="A135" s="46"/>
      <c r="B135" s="46"/>
      <c r="C135" s="46"/>
      <c r="D135" s="105" t="s">
        <v>53</v>
      </c>
      <c r="E135" s="5"/>
      <c r="F135" s="106">
        <v>4</v>
      </c>
      <c r="G135" s="47"/>
      <c r="H135" s="47"/>
      <c r="I135" s="108" t="s">
        <v>327</v>
      </c>
      <c r="J135" s="67"/>
      <c r="K135" s="108"/>
      <c r="L135" s="67"/>
      <c r="M135" s="67"/>
      <c r="N135" s="67"/>
      <c r="O135" s="46"/>
      <c r="P135" s="46"/>
    </row>
    <row r="136" s="94" customFormat="1" spans="1:16">
      <c r="A136" s="46"/>
      <c r="B136" s="46"/>
      <c r="C136" s="46"/>
      <c r="D136" s="105" t="s">
        <v>136</v>
      </c>
      <c r="E136" s="5"/>
      <c r="F136" s="106">
        <v>2</v>
      </c>
      <c r="G136" s="1"/>
      <c r="H136" s="68"/>
      <c r="I136" s="108" t="s">
        <v>327</v>
      </c>
      <c r="J136" s="109"/>
      <c r="K136" s="108"/>
      <c r="L136" s="67"/>
      <c r="M136" s="67"/>
      <c r="N136" s="67"/>
      <c r="O136" s="46"/>
      <c r="P136" s="46"/>
    </row>
    <row r="137" s="94" customFormat="1" spans="1:16">
      <c r="A137" s="46"/>
      <c r="B137" s="46"/>
      <c r="C137" s="46"/>
      <c r="D137" s="105" t="s">
        <v>126</v>
      </c>
      <c r="E137" s="105"/>
      <c r="F137" s="106">
        <v>2</v>
      </c>
      <c r="G137" s="1"/>
      <c r="H137" s="1"/>
      <c r="I137" s="108" t="s">
        <v>327</v>
      </c>
      <c r="J137" s="67"/>
      <c r="K137" s="108"/>
      <c r="L137" s="67"/>
      <c r="M137" s="67"/>
      <c r="N137" s="67"/>
      <c r="O137" s="46"/>
      <c r="P137" s="46"/>
    </row>
    <row r="138" spans="4:14">
      <c r="D138" s="105" t="s">
        <v>262</v>
      </c>
      <c r="E138" s="105"/>
      <c r="F138" s="106">
        <v>8</v>
      </c>
      <c r="I138" s="107" t="s">
        <v>326</v>
      </c>
      <c r="J138" s="107"/>
      <c r="K138" s="107"/>
      <c r="L138" s="107"/>
      <c r="M138" s="107"/>
      <c r="N138" s="107"/>
    </row>
  </sheetData>
  <autoFilter ref="A5:P127">
    <extLst/>
  </autoFilter>
  <mergeCells count="23">
    <mergeCell ref="B1:P1"/>
    <mergeCell ref="I3:P3"/>
    <mergeCell ref="B9:F9"/>
    <mergeCell ref="B22:F22"/>
    <mergeCell ref="B26:F26"/>
    <mergeCell ref="B31:F31"/>
    <mergeCell ref="B38:F38"/>
    <mergeCell ref="B44:F44"/>
    <mergeCell ref="B58:F58"/>
    <mergeCell ref="B65:F65"/>
    <mergeCell ref="B67:F67"/>
    <mergeCell ref="B94:F94"/>
    <mergeCell ref="B104:F104"/>
    <mergeCell ref="B111:F111"/>
    <mergeCell ref="B123:F123"/>
    <mergeCell ref="B127:F127"/>
    <mergeCell ref="D130:F130"/>
    <mergeCell ref="I131:N131"/>
    <mergeCell ref="I138:N138"/>
    <mergeCell ref="B3:B4"/>
    <mergeCell ref="F3:F4"/>
    <mergeCell ref="G3:G4"/>
    <mergeCell ref="H3:H4"/>
  </mergeCells>
  <printOptions horizontalCentered="1"/>
  <pageMargins left="0.236220472440945" right="0.236220472440945" top="0.748031496062992" bottom="0.748031496062992" header="0.31496062992126" footer="0.31496062992126"/>
  <pageSetup paperSize="9" scale="5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8"/>
  <sheetViews>
    <sheetView workbookViewId="0">
      <selection activeCell="O6" sqref="O6:AD19"/>
    </sheetView>
  </sheetViews>
  <sheetFormatPr defaultColWidth="9" defaultRowHeight="15"/>
  <cols>
    <col min="1" max="1" width="9.14285714285714" style="1"/>
    <col min="2" max="2" width="6.71428571428571" style="1" customWidth="1"/>
    <col min="3" max="3" width="9.71428571428571" style="1" hidden="1" customWidth="1"/>
    <col min="4" max="4" width="12.5714285714286" style="1" customWidth="1"/>
    <col min="5" max="5" width="10.1428571428571" style="1" hidden="1" customWidth="1"/>
    <col min="6" max="6" width="40" style="1" customWidth="1"/>
    <col min="7" max="7" width="12.7142857142857" style="1" hidden="1" customWidth="1"/>
    <col min="8" max="8" width="10.2857142857143" style="1" hidden="1" customWidth="1"/>
    <col min="9" max="9" width="9.14285714285714" style="1" customWidth="1"/>
    <col min="10" max="10" width="7.57142857142857" style="1" hidden="1" customWidth="1"/>
    <col min="11" max="11" width="7.57142857142857" style="47" hidden="1" customWidth="1"/>
    <col min="12" max="12" width="15" style="1" hidden="1" customWidth="1"/>
    <col min="13" max="14" width="7.57142857142857" style="1" hidden="1" customWidth="1"/>
    <col min="15" max="16" width="12.7142857142857" style="1" customWidth="1"/>
    <col min="17" max="17" width="10" style="1" customWidth="1"/>
    <col min="18" max="18" width="12.7142857142857" style="48" customWidth="1"/>
    <col min="19" max="19" width="9.57142857142857" style="1" customWidth="1"/>
    <col min="20" max="21" width="11.8571428571429" style="1" customWidth="1"/>
    <col min="22" max="22" width="11" style="49" customWidth="1"/>
    <col min="23" max="25" width="14.8571428571429" style="47" customWidth="1"/>
    <col min="26" max="26" width="12.7142857142857" style="47" customWidth="1"/>
    <col min="27" max="28" width="13.7142857142857" style="46" customWidth="1"/>
    <col min="29" max="29" width="13.4285714285714" style="1" customWidth="1"/>
    <col min="30" max="30" width="14.7142857142857" style="1" customWidth="1"/>
    <col min="31" max="16384" width="9.14285714285714" style="1"/>
  </cols>
  <sheetData>
    <row r="1" ht="42" customHeight="1" spans="2:28">
      <c r="B1" s="50" t="s">
        <v>328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</row>
    <row r="2" ht="19.5" spans="25:29">
      <c r="Y2" s="88">
        <f ca="1">NOW()</f>
        <v>45456.6712384259</v>
      </c>
      <c r="Z2" s="88"/>
      <c r="AA2" s="88"/>
      <c r="AB2" s="88"/>
      <c r="AC2" s="89"/>
    </row>
    <row r="3" ht="36" customHeight="1" spans="1:30">
      <c r="A3" s="51" t="s">
        <v>329</v>
      </c>
      <c r="B3" s="9" t="s">
        <v>1</v>
      </c>
      <c r="C3" s="52" t="s">
        <v>2</v>
      </c>
      <c r="D3" s="53" t="s">
        <v>3</v>
      </c>
      <c r="E3" s="52" t="s">
        <v>4</v>
      </c>
      <c r="F3" s="11" t="s">
        <v>330</v>
      </c>
      <c r="G3" s="52" t="s">
        <v>6</v>
      </c>
      <c r="H3" s="9" t="s">
        <v>7</v>
      </c>
      <c r="I3" s="69" t="s">
        <v>8</v>
      </c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80"/>
      <c r="V3" s="9" t="s">
        <v>331</v>
      </c>
      <c r="W3" s="69" t="s">
        <v>332</v>
      </c>
      <c r="X3" s="70"/>
      <c r="Y3" s="70"/>
      <c r="Z3" s="70"/>
      <c r="AA3" s="70"/>
      <c r="AB3" s="70"/>
      <c r="AC3" s="70"/>
      <c r="AD3" s="80"/>
    </row>
    <row r="4" ht="72.75" customHeight="1" spans="1:30">
      <c r="A4" s="54"/>
      <c r="B4" s="9"/>
      <c r="C4" s="52" t="s">
        <v>9</v>
      </c>
      <c r="D4" s="55" t="s">
        <v>333</v>
      </c>
      <c r="E4" s="52" t="s">
        <v>11</v>
      </c>
      <c r="F4" s="11"/>
      <c r="G4" s="52"/>
      <c r="H4" s="9"/>
      <c r="I4" s="53" t="s">
        <v>334</v>
      </c>
      <c r="J4" s="71"/>
      <c r="K4" s="71"/>
      <c r="L4" s="71"/>
      <c r="M4" s="71"/>
      <c r="N4" s="71"/>
      <c r="O4" s="53" t="s">
        <v>335</v>
      </c>
      <c r="P4" s="53" t="s">
        <v>336</v>
      </c>
      <c r="Q4" s="53" t="s">
        <v>337</v>
      </c>
      <c r="R4" s="53" t="s">
        <v>338</v>
      </c>
      <c r="S4" s="9" t="s">
        <v>339</v>
      </c>
      <c r="T4" s="9" t="s">
        <v>340</v>
      </c>
      <c r="U4" s="9" t="s">
        <v>341</v>
      </c>
      <c r="V4" s="9"/>
      <c r="W4" s="53" t="s">
        <v>342</v>
      </c>
      <c r="X4" s="53" t="s">
        <v>343</v>
      </c>
      <c r="Y4" s="53" t="s">
        <v>344</v>
      </c>
      <c r="Z4" s="53" t="s">
        <v>345</v>
      </c>
      <c r="AA4" s="53" t="s">
        <v>346</v>
      </c>
      <c r="AB4" s="53" t="s">
        <v>347</v>
      </c>
      <c r="AC4" s="53" t="s">
        <v>348</v>
      </c>
      <c r="AD4" s="53" t="s">
        <v>349</v>
      </c>
    </row>
    <row r="5" s="45" customFormat="1" spans="1:30">
      <c r="A5" s="54">
        <v>0</v>
      </c>
      <c r="B5" s="56">
        <v>1</v>
      </c>
      <c r="C5" s="56">
        <v>3</v>
      </c>
      <c r="D5" s="56">
        <v>2</v>
      </c>
      <c r="E5" s="57">
        <v>3</v>
      </c>
      <c r="F5" s="56">
        <v>3</v>
      </c>
      <c r="G5" s="56">
        <v>5</v>
      </c>
      <c r="H5" s="57">
        <v>5</v>
      </c>
      <c r="I5" s="56">
        <v>4</v>
      </c>
      <c r="J5" s="56"/>
      <c r="K5" s="72"/>
      <c r="L5" s="56">
        <v>7</v>
      </c>
      <c r="M5" s="56">
        <v>8</v>
      </c>
      <c r="N5" s="56"/>
      <c r="O5" s="56">
        <v>5</v>
      </c>
      <c r="P5" s="56">
        <v>6</v>
      </c>
      <c r="Q5" s="56">
        <v>7</v>
      </c>
      <c r="R5" s="56">
        <v>8</v>
      </c>
      <c r="S5" s="56">
        <v>9</v>
      </c>
      <c r="T5" s="56">
        <v>10</v>
      </c>
      <c r="U5" s="56">
        <v>11</v>
      </c>
      <c r="V5" s="56">
        <v>12</v>
      </c>
      <c r="W5" s="56">
        <v>13</v>
      </c>
      <c r="X5" s="56">
        <v>14</v>
      </c>
      <c r="Y5" s="56">
        <v>15</v>
      </c>
      <c r="Z5" s="56">
        <v>16</v>
      </c>
      <c r="AA5" s="56">
        <v>17</v>
      </c>
      <c r="AB5" s="56">
        <v>18</v>
      </c>
      <c r="AC5" s="56">
        <v>19</v>
      </c>
      <c r="AD5" s="56">
        <v>20</v>
      </c>
    </row>
    <row r="6" spans="1:30">
      <c r="A6" s="58" t="str">
        <f t="shared" ref="A6:A7" si="0">IF(MID(D6,7,1)="5","КОБ","ВАШ")</f>
        <v>ВАШ</v>
      </c>
      <c r="B6" s="52">
        <v>1</v>
      </c>
      <c r="C6" s="59">
        <v>3002001</v>
      </c>
      <c r="D6" s="5" t="str">
        <f>IF(LEN(C6)=7,"0"&amp;C6,""&amp;C6)</f>
        <v>03002001</v>
      </c>
      <c r="E6" s="5" t="str">
        <f t="shared" ref="E6:E7" si="1">MID(D6,1,3)</f>
        <v>030</v>
      </c>
      <c r="F6" s="60" t="s">
        <v>350</v>
      </c>
      <c r="G6" s="59">
        <v>74</v>
      </c>
      <c r="H6" s="5" t="str">
        <f t="shared" ref="H6:H7" si="2">IF(LEN(G6)=2,"№000"&amp;G6,IF(LEN(G6)=3,"№00"&amp;G6,IF(LEN(G6)=4,"№0"&amp;G6,G6)))</f>
        <v>№00074</v>
      </c>
      <c r="I6" s="59" t="s">
        <v>351</v>
      </c>
      <c r="J6" s="59">
        <v>1</v>
      </c>
      <c r="K6" s="59">
        <v>1</v>
      </c>
      <c r="L6" s="73">
        <f>Y6</f>
        <v>0</v>
      </c>
      <c r="M6" s="59"/>
      <c r="N6" s="59">
        <f>J6+L6-M6</f>
        <v>1</v>
      </c>
      <c r="O6" s="74"/>
      <c r="P6" s="74"/>
      <c r="Q6" s="74"/>
      <c r="R6" s="74"/>
      <c r="S6" s="53"/>
      <c r="T6" s="53"/>
      <c r="U6" s="53"/>
      <c r="V6" s="55"/>
      <c r="W6" s="53"/>
      <c r="X6" s="53"/>
      <c r="Y6" s="53"/>
      <c r="Z6" s="53"/>
      <c r="AA6" s="53"/>
      <c r="AB6" s="53"/>
      <c r="AC6" s="53"/>
      <c r="AD6" s="53"/>
    </row>
    <row r="7" spans="1:30">
      <c r="A7" s="58" t="str">
        <f t="shared" si="0"/>
        <v>ВАШ</v>
      </c>
      <c r="B7" s="52">
        <v>4</v>
      </c>
      <c r="C7" s="59">
        <v>6002001</v>
      </c>
      <c r="D7" s="5" t="str">
        <f t="shared" ref="D7:D10" si="3">IF(LEN(C7)=7,"0"&amp;C7,""&amp;C7)</f>
        <v>06002001</v>
      </c>
      <c r="E7" s="5" t="str">
        <f t="shared" si="1"/>
        <v>060</v>
      </c>
      <c r="F7" s="60" t="s">
        <v>352</v>
      </c>
      <c r="G7" s="59">
        <v>84</v>
      </c>
      <c r="H7" s="5" t="str">
        <f t="shared" si="2"/>
        <v>№00084</v>
      </c>
      <c r="I7" s="59" t="s">
        <v>351</v>
      </c>
      <c r="J7" s="59">
        <v>1</v>
      </c>
      <c r="K7" s="59">
        <v>1</v>
      </c>
      <c r="L7" s="73">
        <f t="shared" ref="L7:L10" si="4">Y7</f>
        <v>0</v>
      </c>
      <c r="M7" s="59"/>
      <c r="N7" s="59">
        <f t="shared" ref="N7:N10" si="5">J7+L7-M7</f>
        <v>1</v>
      </c>
      <c r="O7" s="75"/>
      <c r="P7" s="75"/>
      <c r="Q7" s="75"/>
      <c r="R7" s="81"/>
      <c r="S7" s="82"/>
      <c r="T7" s="82"/>
      <c r="U7" s="82"/>
      <c r="V7" s="55"/>
      <c r="W7" s="53"/>
      <c r="X7" s="82"/>
      <c r="Y7" s="53"/>
      <c r="Z7" s="82"/>
      <c r="AA7" s="90"/>
      <c r="AB7" s="90"/>
      <c r="AC7" s="90"/>
      <c r="AD7" s="90"/>
    </row>
    <row r="8" spans="1:30">
      <c r="A8" s="58" t="str">
        <f t="shared" ref="A8:A10" si="6">IF(MID(D8,7,1)="5","КОБ","ВАШ")</f>
        <v>ВАШ</v>
      </c>
      <c r="B8" s="52">
        <v>16</v>
      </c>
      <c r="C8" s="59">
        <v>8002001</v>
      </c>
      <c r="D8" s="5" t="str">
        <f t="shared" si="3"/>
        <v>08002001</v>
      </c>
      <c r="E8" s="5" t="str">
        <f t="shared" ref="E8:E10" si="7">MID(D8,1,3)</f>
        <v>080</v>
      </c>
      <c r="F8" s="60" t="s">
        <v>353</v>
      </c>
      <c r="G8" s="59">
        <v>121</v>
      </c>
      <c r="H8" s="5" t="str">
        <f t="shared" ref="H8:H10" si="8">IF(LEN(G8)=2,"№000"&amp;G8,IF(LEN(G8)=3,"№00"&amp;G8,IF(LEN(G8)=4,"№0"&amp;G8,G8)))</f>
        <v>№00121</v>
      </c>
      <c r="I8" s="59" t="s">
        <v>351</v>
      </c>
      <c r="J8" s="59">
        <v>1</v>
      </c>
      <c r="K8" s="59">
        <v>1</v>
      </c>
      <c r="L8" s="73">
        <f t="shared" si="4"/>
        <v>0</v>
      </c>
      <c r="M8" s="59"/>
      <c r="N8" s="59">
        <f t="shared" si="5"/>
        <v>1</v>
      </c>
      <c r="O8" s="74"/>
      <c r="P8" s="74"/>
      <c r="Q8" s="74"/>
      <c r="R8" s="83"/>
      <c r="S8" s="53"/>
      <c r="T8" s="53"/>
      <c r="U8" s="53"/>
      <c r="V8" s="55"/>
      <c r="W8" s="53"/>
      <c r="X8" s="53"/>
      <c r="Y8" s="53"/>
      <c r="Z8" s="53"/>
      <c r="AA8" s="91"/>
      <c r="AB8" s="91"/>
      <c r="AC8" s="91"/>
      <c r="AD8" s="91"/>
    </row>
    <row r="9" spans="1:30">
      <c r="A9" s="58" t="str">
        <f t="shared" si="6"/>
        <v>ВАШ</v>
      </c>
      <c r="B9" s="52">
        <v>19</v>
      </c>
      <c r="C9" s="59">
        <v>10002022</v>
      </c>
      <c r="D9" s="5" t="str">
        <f t="shared" si="3"/>
        <v>10002022</v>
      </c>
      <c r="E9" s="5" t="str">
        <f t="shared" si="7"/>
        <v>100</v>
      </c>
      <c r="F9" s="60" t="s">
        <v>354</v>
      </c>
      <c r="G9" s="59">
        <v>150</v>
      </c>
      <c r="H9" s="5" t="str">
        <f t="shared" si="8"/>
        <v>№00150</v>
      </c>
      <c r="I9" s="59" t="s">
        <v>351</v>
      </c>
      <c r="J9" s="59">
        <v>1</v>
      </c>
      <c r="K9" s="59">
        <v>1</v>
      </c>
      <c r="L9" s="73">
        <f t="shared" si="4"/>
        <v>0</v>
      </c>
      <c r="M9" s="59"/>
      <c r="N9" s="59">
        <f t="shared" si="5"/>
        <v>1</v>
      </c>
      <c r="O9" s="74"/>
      <c r="P9" s="74"/>
      <c r="Q9" s="74"/>
      <c r="R9" s="83"/>
      <c r="S9" s="53"/>
      <c r="T9" s="53"/>
      <c r="U9" s="53"/>
      <c r="V9" s="55"/>
      <c r="W9" s="53"/>
      <c r="X9" s="53"/>
      <c r="Y9" s="53"/>
      <c r="Z9" s="53"/>
      <c r="AA9" s="91"/>
      <c r="AB9" s="91"/>
      <c r="AC9" s="91"/>
      <c r="AD9" s="91"/>
    </row>
    <row r="10" spans="1:30">
      <c r="A10" s="58" t="str">
        <f t="shared" si="6"/>
        <v>ВАШ</v>
      </c>
      <c r="B10" s="52">
        <v>23</v>
      </c>
      <c r="C10" s="59">
        <v>12002001</v>
      </c>
      <c r="D10" s="5" t="str">
        <f t="shared" si="3"/>
        <v>12002001</v>
      </c>
      <c r="E10" s="5" t="str">
        <f t="shared" si="7"/>
        <v>120</v>
      </c>
      <c r="F10" s="60" t="s">
        <v>355</v>
      </c>
      <c r="G10" s="59">
        <v>196</v>
      </c>
      <c r="H10" s="5" t="str">
        <f t="shared" si="8"/>
        <v>№00196</v>
      </c>
      <c r="I10" s="59" t="s">
        <v>351</v>
      </c>
      <c r="J10" s="59">
        <v>1</v>
      </c>
      <c r="K10" s="59">
        <v>1</v>
      </c>
      <c r="L10" s="73">
        <f t="shared" si="4"/>
        <v>0</v>
      </c>
      <c r="M10" s="59"/>
      <c r="N10" s="59">
        <f t="shared" si="5"/>
        <v>1</v>
      </c>
      <c r="O10" s="74"/>
      <c r="P10" s="74"/>
      <c r="Q10" s="74"/>
      <c r="R10" s="83"/>
      <c r="S10" s="53"/>
      <c r="T10" s="53"/>
      <c r="U10" s="53"/>
      <c r="V10" s="55"/>
      <c r="W10" s="53"/>
      <c r="X10" s="53"/>
      <c r="Y10" s="53"/>
      <c r="Z10" s="53"/>
      <c r="AA10" s="91"/>
      <c r="AB10" s="91"/>
      <c r="AC10" s="91"/>
      <c r="AD10" s="91"/>
    </row>
    <row r="11" spans="1:30">
      <c r="A11" s="58" t="str">
        <f t="shared" ref="A11:A17" si="9">IF(MID(D11,7,1)="5","КОБ","ВАШ")</f>
        <v>ВАШ</v>
      </c>
      <c r="B11" s="52">
        <v>29</v>
      </c>
      <c r="C11" s="59">
        <v>14002002</v>
      </c>
      <c r="D11" s="5" t="str">
        <f t="shared" ref="D11" si="10">IF(LEN(C11)=7,"0"&amp;C11,""&amp;C11)</f>
        <v>14002002</v>
      </c>
      <c r="E11" s="5" t="str">
        <f t="shared" ref="E11:E15" si="11">MID(D11,1,3)</f>
        <v>140</v>
      </c>
      <c r="F11" s="60" t="s">
        <v>356</v>
      </c>
      <c r="G11" s="59">
        <v>222</v>
      </c>
      <c r="H11" s="5" t="str">
        <f t="shared" ref="H11:H16" si="12">IF(LEN(G11)=2,"№000"&amp;G11,IF(LEN(G11)=3,"№00"&amp;G11,IF(LEN(G11)=4,"№0"&amp;G11,G11)))</f>
        <v>№00222</v>
      </c>
      <c r="I11" s="59" t="s">
        <v>351</v>
      </c>
      <c r="J11" s="59">
        <v>1</v>
      </c>
      <c r="K11" s="59">
        <v>1</v>
      </c>
      <c r="L11" s="73" t="e">
        <f>#REF!</f>
        <v>#REF!</v>
      </c>
      <c r="M11" s="59"/>
      <c r="N11" s="59" t="e">
        <f t="shared" ref="N11" si="13">J11+L11-M11</f>
        <v>#REF!</v>
      </c>
      <c r="O11" s="76"/>
      <c r="P11" s="76"/>
      <c r="Q11" s="76"/>
      <c r="R11" s="84"/>
      <c r="S11" s="53"/>
      <c r="T11" s="85"/>
      <c r="U11" s="85"/>
      <c r="V11" s="55"/>
      <c r="W11" s="53"/>
      <c r="X11" s="85"/>
      <c r="Y11" s="53"/>
      <c r="Z11" s="85"/>
      <c r="AA11" s="92"/>
      <c r="AB11" s="92"/>
      <c r="AC11" s="92"/>
      <c r="AD11" s="92"/>
    </row>
    <row r="12" spans="1:30">
      <c r="A12" s="58" t="str">
        <f t="shared" si="9"/>
        <v>ВАШ</v>
      </c>
      <c r="B12" s="52">
        <v>38</v>
      </c>
      <c r="C12" s="59">
        <v>18002024</v>
      </c>
      <c r="D12" s="5" t="str">
        <f t="shared" ref="D12" si="14">IF(LEN(C12)=7,"0"&amp;C12,""&amp;C12)</f>
        <v>18002024</v>
      </c>
      <c r="E12" s="5" t="str">
        <f t="shared" si="11"/>
        <v>180</v>
      </c>
      <c r="F12" s="61" t="s">
        <v>357</v>
      </c>
      <c r="G12" s="59">
        <v>278</v>
      </c>
      <c r="H12" s="5" t="str">
        <f t="shared" si="12"/>
        <v>№00278</v>
      </c>
      <c r="I12" s="59" t="s">
        <v>351</v>
      </c>
      <c r="J12" s="59">
        <v>1</v>
      </c>
      <c r="K12" s="59">
        <v>1</v>
      </c>
      <c r="L12" s="73" t="e">
        <f>#REF!</f>
        <v>#REF!</v>
      </c>
      <c r="M12" s="59"/>
      <c r="N12" s="59" t="e">
        <f t="shared" ref="N12" si="15">J12+L12-M12</f>
        <v>#REF!</v>
      </c>
      <c r="O12" s="77"/>
      <c r="P12" s="77"/>
      <c r="Q12" s="77"/>
      <c r="R12" s="86"/>
      <c r="S12" s="87"/>
      <c r="T12" s="53"/>
      <c r="U12" s="53"/>
      <c r="V12" s="55"/>
      <c r="W12" s="53"/>
      <c r="X12" s="87"/>
      <c r="Y12" s="53"/>
      <c r="Z12" s="87"/>
      <c r="AA12" s="93"/>
      <c r="AB12" s="93"/>
      <c r="AC12" s="93"/>
      <c r="AD12" s="93"/>
    </row>
    <row r="13" spans="1:30">
      <c r="A13" s="58" t="str">
        <f t="shared" si="9"/>
        <v>ВАШ</v>
      </c>
      <c r="B13" s="52">
        <v>47</v>
      </c>
      <c r="C13" s="59">
        <v>22002001</v>
      </c>
      <c r="D13" s="5" t="str">
        <f t="shared" ref="D13:D15" si="16">IF(LEN(C13)=7,"0"&amp;C13,""&amp;C13)</f>
        <v>22002001</v>
      </c>
      <c r="E13" s="5" t="str">
        <f t="shared" si="11"/>
        <v>220</v>
      </c>
      <c r="F13" s="60" t="s">
        <v>358</v>
      </c>
      <c r="G13" s="59">
        <v>324</v>
      </c>
      <c r="H13" s="5" t="str">
        <f t="shared" si="12"/>
        <v>№00324</v>
      </c>
      <c r="I13" s="59" t="s">
        <v>351</v>
      </c>
      <c r="J13" s="59">
        <v>1</v>
      </c>
      <c r="K13" s="59">
        <v>1</v>
      </c>
      <c r="L13" s="73">
        <f t="shared" ref="L13:L15" si="17">Y13</f>
        <v>0</v>
      </c>
      <c r="M13" s="59"/>
      <c r="N13" s="59">
        <f t="shared" ref="N13:N14" si="18">J13+L13-M13</f>
        <v>1</v>
      </c>
      <c r="O13" s="75"/>
      <c r="P13" s="75"/>
      <c r="Q13" s="75"/>
      <c r="R13" s="81"/>
      <c r="S13" s="82"/>
      <c r="T13" s="82"/>
      <c r="U13" s="82"/>
      <c r="V13" s="55"/>
      <c r="W13" s="53"/>
      <c r="X13" s="82"/>
      <c r="Y13" s="53"/>
      <c r="Z13" s="82"/>
      <c r="AA13" s="90"/>
      <c r="AB13" s="90"/>
      <c r="AC13" s="90"/>
      <c r="AD13" s="90"/>
    </row>
    <row r="14" spans="1:30">
      <c r="A14" s="58" t="str">
        <f t="shared" si="9"/>
        <v>ВАШ</v>
      </c>
      <c r="B14" s="52">
        <v>53</v>
      </c>
      <c r="C14" s="59">
        <v>24002002</v>
      </c>
      <c r="D14" s="5" t="str">
        <f t="shared" si="16"/>
        <v>24002002</v>
      </c>
      <c r="E14" s="5" t="str">
        <f t="shared" si="11"/>
        <v>240</v>
      </c>
      <c r="F14" s="60" t="s">
        <v>359</v>
      </c>
      <c r="G14" s="59">
        <v>363</v>
      </c>
      <c r="H14" s="5" t="str">
        <f t="shared" si="12"/>
        <v>№00363</v>
      </c>
      <c r="I14" s="59" t="s">
        <v>351</v>
      </c>
      <c r="J14" s="59">
        <v>1</v>
      </c>
      <c r="K14" s="59">
        <v>1</v>
      </c>
      <c r="L14" s="73">
        <f t="shared" si="17"/>
        <v>0</v>
      </c>
      <c r="M14" s="59"/>
      <c r="N14" s="59">
        <f t="shared" si="18"/>
        <v>1</v>
      </c>
      <c r="O14" s="74"/>
      <c r="P14" s="74"/>
      <c r="Q14" s="74"/>
      <c r="R14" s="83"/>
      <c r="S14" s="53"/>
      <c r="T14" s="53"/>
      <c r="U14" s="53"/>
      <c r="V14" s="55"/>
      <c r="W14" s="53"/>
      <c r="X14" s="53"/>
      <c r="Y14" s="53"/>
      <c r="Z14" s="53"/>
      <c r="AA14" s="91"/>
      <c r="AB14" s="91"/>
      <c r="AC14" s="91"/>
      <c r="AD14" s="91"/>
    </row>
    <row r="15" spans="1:30">
      <c r="A15" s="58" t="str">
        <f t="shared" si="9"/>
        <v>ВАШ</v>
      </c>
      <c r="B15" s="52">
        <v>54</v>
      </c>
      <c r="C15" s="59">
        <v>26002025</v>
      </c>
      <c r="D15" s="5" t="str">
        <f t="shared" si="16"/>
        <v>26002025</v>
      </c>
      <c r="E15" s="5" t="str">
        <f t="shared" si="11"/>
        <v>260</v>
      </c>
      <c r="F15" s="60" t="s">
        <v>360</v>
      </c>
      <c r="G15" s="59">
        <v>407</v>
      </c>
      <c r="H15" s="5" t="str">
        <f t="shared" si="12"/>
        <v>№00407</v>
      </c>
      <c r="I15" s="59" t="s">
        <v>351</v>
      </c>
      <c r="J15" s="59">
        <v>1</v>
      </c>
      <c r="K15" s="59">
        <v>1</v>
      </c>
      <c r="L15" s="73">
        <f t="shared" si="17"/>
        <v>0</v>
      </c>
      <c r="M15" s="59"/>
      <c r="N15" s="59">
        <f t="shared" ref="N15" si="19">J15+L15-M15</f>
        <v>1</v>
      </c>
      <c r="O15" s="74"/>
      <c r="P15" s="74"/>
      <c r="Q15" s="74"/>
      <c r="R15" s="83"/>
      <c r="S15" s="53"/>
      <c r="T15" s="53"/>
      <c r="U15" s="53"/>
      <c r="V15" s="55"/>
      <c r="W15" s="53"/>
      <c r="X15" s="53"/>
      <c r="Y15" s="53"/>
      <c r="Z15" s="53"/>
      <c r="AA15" s="91"/>
      <c r="AB15" s="91"/>
      <c r="AC15" s="91"/>
      <c r="AD15" s="91"/>
    </row>
    <row r="16" spans="1:30">
      <c r="A16" s="58" t="str">
        <f t="shared" si="9"/>
        <v>ВАШ</v>
      </c>
      <c r="B16" s="52">
        <v>78</v>
      </c>
      <c r="C16" s="59">
        <v>26002317</v>
      </c>
      <c r="D16" s="5" t="str">
        <f t="shared" ref="D16" si="20">IF(LEN(C16)=7,"0"&amp;C16,""&amp;C16)</f>
        <v>26002317</v>
      </c>
      <c r="E16" s="5" t="s">
        <v>231</v>
      </c>
      <c r="F16" s="60" t="s">
        <v>361</v>
      </c>
      <c r="G16" s="59">
        <v>832</v>
      </c>
      <c r="H16" s="5" t="str">
        <f t="shared" si="12"/>
        <v>№00832</v>
      </c>
      <c r="I16" s="59" t="s">
        <v>351</v>
      </c>
      <c r="J16" s="59">
        <v>1</v>
      </c>
      <c r="K16" s="59">
        <v>1</v>
      </c>
      <c r="L16" s="73" t="e">
        <f>#REF!</f>
        <v>#REF!</v>
      </c>
      <c r="M16" s="59"/>
      <c r="N16" s="59" t="e">
        <f t="shared" ref="N16" si="21">J16+L16-M16</f>
        <v>#REF!</v>
      </c>
      <c r="O16" s="76"/>
      <c r="P16" s="76"/>
      <c r="Q16" s="76"/>
      <c r="R16" s="84"/>
      <c r="S16" s="85"/>
      <c r="T16" s="85"/>
      <c r="U16" s="85"/>
      <c r="V16" s="55"/>
      <c r="W16" s="53"/>
      <c r="X16" s="85"/>
      <c r="Y16" s="53"/>
      <c r="Z16" s="85"/>
      <c r="AA16" s="92"/>
      <c r="AB16" s="92"/>
      <c r="AC16" s="92"/>
      <c r="AD16" s="92"/>
    </row>
    <row r="17" spans="1:30">
      <c r="A17" s="58" t="str">
        <f t="shared" si="9"/>
        <v>ВАШ</v>
      </c>
      <c r="B17" s="52">
        <v>85</v>
      </c>
      <c r="C17" s="59">
        <v>30002019</v>
      </c>
      <c r="D17" s="5" t="str">
        <f t="shared" ref="D17" si="22">IF(LEN(C17)=7,"0"&amp;C17,""&amp;C17)</f>
        <v>30002019</v>
      </c>
      <c r="E17" s="5" t="str">
        <f t="shared" ref="E17:E19" si="23">MID(D17,1,3)</f>
        <v>300</v>
      </c>
      <c r="F17" s="60" t="s">
        <v>362</v>
      </c>
      <c r="G17" s="59">
        <v>493</v>
      </c>
      <c r="H17" s="5" t="str">
        <f t="shared" ref="H17:H19" si="24">IF(LEN(G17)=2,"№000"&amp;G17,IF(LEN(G17)=3,"№00"&amp;G17,IF(LEN(G17)=4,"№0"&amp;G17,G17)))</f>
        <v>№00493</v>
      </c>
      <c r="I17" s="59" t="s">
        <v>351</v>
      </c>
      <c r="J17" s="59">
        <v>1</v>
      </c>
      <c r="K17" s="59">
        <v>1</v>
      </c>
      <c r="L17" s="73">
        <f t="shared" ref="L17" si="25">Y17</f>
        <v>0</v>
      </c>
      <c r="M17" s="59"/>
      <c r="N17" s="59">
        <f t="shared" ref="N17" si="26">J17+L17-M17</f>
        <v>1</v>
      </c>
      <c r="O17" s="74"/>
      <c r="P17" s="74"/>
      <c r="Q17" s="74"/>
      <c r="R17" s="83"/>
      <c r="S17" s="53"/>
      <c r="T17" s="53"/>
      <c r="U17" s="53"/>
      <c r="V17" s="55"/>
      <c r="W17" s="53"/>
      <c r="X17" s="53"/>
      <c r="Y17" s="53"/>
      <c r="Z17" s="53"/>
      <c r="AA17" s="91"/>
      <c r="AB17" s="91"/>
      <c r="AC17" s="91"/>
      <c r="AD17" s="91"/>
    </row>
    <row r="18" spans="1:30">
      <c r="A18" s="58" t="str">
        <f t="shared" ref="A18:A19" si="27">IF(MID(D18,7,1)="5","КОБ","ВАШ")</f>
        <v>ВАШ</v>
      </c>
      <c r="B18" s="52">
        <v>91</v>
      </c>
      <c r="C18" s="59">
        <v>33002001</v>
      </c>
      <c r="D18" s="5" t="str">
        <f t="shared" ref="D18:D19" si="28">IF(LEN(C18)=7,"0"&amp;C18,""&amp;C18)</f>
        <v>33002001</v>
      </c>
      <c r="E18" s="5" t="str">
        <f t="shared" si="23"/>
        <v>330</v>
      </c>
      <c r="F18" s="60" t="s">
        <v>363</v>
      </c>
      <c r="G18" s="59">
        <v>547</v>
      </c>
      <c r="H18" s="5" t="str">
        <f t="shared" si="24"/>
        <v>№00547</v>
      </c>
      <c r="I18" s="59" t="s">
        <v>351</v>
      </c>
      <c r="J18" s="59">
        <v>1</v>
      </c>
      <c r="K18" s="59">
        <v>1</v>
      </c>
      <c r="L18" s="73">
        <f t="shared" ref="L18" si="29">Y18</f>
        <v>0</v>
      </c>
      <c r="M18" s="59"/>
      <c r="N18" s="59">
        <f t="shared" ref="N18:N19" si="30">J18+L18-M18</f>
        <v>1</v>
      </c>
      <c r="O18" s="75"/>
      <c r="P18" s="75"/>
      <c r="Q18" s="75"/>
      <c r="R18" s="81"/>
      <c r="S18" s="82"/>
      <c r="T18" s="82"/>
      <c r="U18" s="82"/>
      <c r="V18" s="55"/>
      <c r="W18" s="53"/>
      <c r="X18" s="82"/>
      <c r="Y18" s="53"/>
      <c r="Z18" s="82"/>
      <c r="AA18" s="90"/>
      <c r="AB18" s="90"/>
      <c r="AC18" s="90"/>
      <c r="AD18" s="90"/>
    </row>
    <row r="19" spans="1:30">
      <c r="A19" s="58" t="str">
        <f t="shared" si="27"/>
        <v>ВАШ</v>
      </c>
      <c r="B19" s="52">
        <v>102</v>
      </c>
      <c r="C19" s="59">
        <v>35002004</v>
      </c>
      <c r="D19" s="5" t="str">
        <f t="shared" si="28"/>
        <v>35002004</v>
      </c>
      <c r="E19" s="5" t="str">
        <f t="shared" si="23"/>
        <v>350</v>
      </c>
      <c r="F19" s="60" t="s">
        <v>364</v>
      </c>
      <c r="G19" s="59">
        <v>582</v>
      </c>
      <c r="H19" s="5" t="str">
        <f t="shared" si="24"/>
        <v>№00582</v>
      </c>
      <c r="I19" s="59" t="s">
        <v>351</v>
      </c>
      <c r="J19" s="59">
        <v>1</v>
      </c>
      <c r="K19" s="59">
        <v>1</v>
      </c>
      <c r="L19" s="73" t="e">
        <f>#REF!</f>
        <v>#REF!</v>
      </c>
      <c r="M19" s="59"/>
      <c r="N19" s="59" t="e">
        <f t="shared" si="30"/>
        <v>#REF!</v>
      </c>
      <c r="O19" s="76"/>
      <c r="P19" s="76"/>
      <c r="Q19" s="76"/>
      <c r="R19" s="84"/>
      <c r="S19" s="85"/>
      <c r="T19" s="85"/>
      <c r="U19" s="85"/>
      <c r="V19" s="55"/>
      <c r="W19" s="53"/>
      <c r="X19" s="85"/>
      <c r="Y19" s="53"/>
      <c r="Z19" s="85"/>
      <c r="AA19" s="92"/>
      <c r="AB19" s="92"/>
      <c r="AC19" s="92"/>
      <c r="AD19" s="92"/>
    </row>
    <row r="20" s="22" customFormat="1" ht="12.75" customHeight="1" spans="1:30">
      <c r="A20" s="62" t="s">
        <v>365</v>
      </c>
      <c r="B20" s="63" t="s">
        <v>366</v>
      </c>
      <c r="C20" s="64"/>
      <c r="D20" s="63"/>
      <c r="E20" s="63"/>
      <c r="F20" s="63"/>
      <c r="G20" s="65"/>
      <c r="H20" s="66" t="e">
        <f>SUM(#REF!,#REF!,#REF!,#REF!,#REF!,#REF!,#REF!,#REF!,#REF!,#REF!,#REF!,#REF!,#REF!,#REF!)</f>
        <v>#REF!</v>
      </c>
      <c r="I20" s="66"/>
      <c r="J20" s="78" t="e">
        <f>SUM(#REF!,#REF!,#REF!,#REF!,#REF!,#REF!,#REF!,#REF!,#REF!,#REF!,#REF!,#REF!,#REF!,#REF!)</f>
        <v>#REF!</v>
      </c>
      <c r="K20" s="78" t="e">
        <f>SUM(#REF!,#REF!,#REF!,#REF!,#REF!,#REF!,#REF!,#REF!,#REF!,#REF!,#REF!,#REF!,#REF!,#REF!)</f>
        <v>#REF!</v>
      </c>
      <c r="L20" s="78" t="e">
        <f>SUM(#REF!,#REF!,#REF!,#REF!,#REF!,#REF!,#REF!,#REF!,#REF!,#REF!,#REF!,#REF!,#REF!,#REF!)</f>
        <v>#REF!</v>
      </c>
      <c r="M20" s="78" t="e">
        <f>SUM(#REF!,#REF!,#REF!,#REF!,#REF!,#REF!,#REF!,#REF!,#REF!,#REF!,#REF!,#REF!,#REF!,#REF!)</f>
        <v>#REF!</v>
      </c>
      <c r="N20" s="78" t="e">
        <f>SUM(#REF!,#REF!,#REF!,#REF!,#REF!,#REF!,#REF!,#REF!,#REF!,#REF!,#REF!,#REF!,#REF!,#REF!)</f>
        <v>#REF!</v>
      </c>
      <c r="O20" s="79" t="e">
        <f>SUM(#REF!,#REF!,#REF!,#REF!,#REF!,#REF!,#REF!,#REF!,#REF!,#REF!,#REF!,#REF!,#REF!,#REF!)</f>
        <v>#REF!</v>
      </c>
      <c r="P20" s="79" t="e">
        <f>SUM(#REF!,#REF!,#REF!,#REF!,#REF!,#REF!,#REF!,#REF!,#REF!,#REF!,#REF!,#REF!,#REF!,#REF!)</f>
        <v>#REF!</v>
      </c>
      <c r="Q20" s="79" t="e">
        <f>#REF!+#REF!+#REF!+#REF!+#REF!+#REF!+#REF!+#REF!+#REF!+#REF!+#REF!+#REF!+#REF!+#REF!</f>
        <v>#REF!</v>
      </c>
      <c r="R20" s="79" t="e">
        <f>#REF!+#REF!+#REF!+#REF!+#REF!+#REF!+#REF!+#REF!+#REF!+#REF!+#REF!+#REF!+#REF!+#REF!</f>
        <v>#REF!</v>
      </c>
      <c r="S20" s="79" t="e">
        <f>#REF!+#REF!+#REF!+#REF!+#REF!+#REF!+#REF!+#REF!+#REF!+#REF!+#REF!+#REF!+#REF!+#REF!</f>
        <v>#REF!</v>
      </c>
      <c r="T20" s="79" t="e">
        <f>#REF!+#REF!+#REF!+#REF!+#REF!+#REF!+#REF!+#REF!+#REF!+#REF!+#REF!+#REF!+#REF!+#REF!</f>
        <v>#REF!</v>
      </c>
      <c r="U20" s="79" t="e">
        <f>#REF!+#REF!+#REF!+#REF!+#REF!+#REF!+#REF!+#REF!+#REF!+#REF!+#REF!+#REF!+#REF!+#REF!</f>
        <v>#REF!</v>
      </c>
      <c r="V20" s="79">
        <v>71</v>
      </c>
      <c r="W20" s="79"/>
      <c r="X20" s="79" t="e">
        <f>SUM(#REF!,#REF!,#REF!,#REF!,#REF!,#REF!,#REF!,#REF!,#REF!,#REF!,#REF!,#REF!,#REF!,#REF!)</f>
        <v>#REF!</v>
      </c>
      <c r="Y20" s="79" t="e">
        <f>SUM(#REF!,#REF!,#REF!,#REF!,#REF!,#REF!,#REF!,#REF!,#REF!,#REF!,#REF!,#REF!,#REF!,#REF!)</f>
        <v>#REF!</v>
      </c>
      <c r="Z20" s="79" t="e">
        <f>#REF!+#REF!+#REF!+#REF!+#REF!+#REF!+#REF!+#REF!+#REF!+#REF!+#REF!+#REF!+#REF!+#REF!</f>
        <v>#REF!</v>
      </c>
      <c r="AA20" s="79" t="e">
        <f>#REF!+#REF!+#REF!+#REF!+#REF!+#REF!+#REF!+#REF!+#REF!+#REF!+#REF!+#REF!+#REF!+#REF!</f>
        <v>#REF!</v>
      </c>
      <c r="AB20" s="79" t="e">
        <f>#REF!+#REF!+#REF!+#REF!+#REF!+#REF!+#REF!+#REF!+#REF!+#REF!+#REF!+#REF!+#REF!+#REF!</f>
        <v>#REF!</v>
      </c>
      <c r="AC20" s="79" t="e">
        <f>#REF!+#REF!+#REF!+#REF!+#REF!+#REF!+#REF!+#REF!+#REF!+#REF!+#REF!+#REF!+#REF!+#REF!</f>
        <v>#REF!</v>
      </c>
      <c r="AD20" s="79" t="e">
        <f>#REF!+#REF!+#REF!+#REF!+#REF!+#REF!+#REF!+#REF!+#REF!+#REF!+#REF!+#REF!+#REF!+#REF!</f>
        <v>#REF!</v>
      </c>
    </row>
    <row r="22" spans="4:6">
      <c r="D22" s="67"/>
      <c r="F22" s="67"/>
    </row>
    <row r="23" spans="4:17">
      <c r="D23" s="67"/>
      <c r="F23" s="67"/>
      <c r="G23" s="47"/>
      <c r="H23" s="47"/>
      <c r="I23" s="47"/>
      <c r="J23" s="68"/>
      <c r="O23" s="47"/>
      <c r="P23" s="47"/>
      <c r="Q23" s="47"/>
    </row>
    <row r="24" spans="4:17">
      <c r="D24" s="67"/>
      <c r="F24" s="67"/>
      <c r="G24" s="47"/>
      <c r="H24" s="47"/>
      <c r="I24" s="47"/>
      <c r="O24" s="47"/>
      <c r="P24" s="47"/>
      <c r="Q24" s="47"/>
    </row>
    <row r="25" s="46" customFormat="1" spans="4:26">
      <c r="D25" s="67"/>
      <c r="E25" s="1"/>
      <c r="F25" s="67"/>
      <c r="G25" s="47"/>
      <c r="H25" s="47"/>
      <c r="I25" s="47"/>
      <c r="J25" s="68"/>
      <c r="K25" s="47"/>
      <c r="L25" s="1"/>
      <c r="M25" s="1"/>
      <c r="N25" s="1"/>
      <c r="O25" s="47"/>
      <c r="P25" s="47"/>
      <c r="Q25" s="47"/>
      <c r="R25" s="48"/>
      <c r="S25" s="1"/>
      <c r="T25" s="1"/>
      <c r="U25" s="1"/>
      <c r="V25" s="49"/>
      <c r="W25" s="47"/>
      <c r="X25" s="47"/>
      <c r="Y25" s="47"/>
      <c r="Z25" s="47"/>
    </row>
    <row r="26" s="46" customFormat="1" spans="4:26">
      <c r="D26" s="67"/>
      <c r="E26" s="1"/>
      <c r="F26" s="67"/>
      <c r="G26" s="47"/>
      <c r="H26" s="47"/>
      <c r="I26" s="47"/>
      <c r="J26" s="1"/>
      <c r="K26" s="47"/>
      <c r="L26" s="1"/>
      <c r="M26" s="1"/>
      <c r="N26" s="1"/>
      <c r="O26" s="1"/>
      <c r="P26" s="1"/>
      <c r="Q26" s="1"/>
      <c r="R26" s="48"/>
      <c r="S26" s="1"/>
      <c r="T26" s="1"/>
      <c r="U26" s="1"/>
      <c r="V26" s="49"/>
      <c r="W26" s="47"/>
      <c r="X26" s="47"/>
      <c r="Y26" s="47"/>
      <c r="Z26" s="47"/>
    </row>
    <row r="27" s="46" customFormat="1" spans="4:26">
      <c r="D27" s="67"/>
      <c r="E27" s="1"/>
      <c r="F27" s="67"/>
      <c r="G27" s="1"/>
      <c r="H27" s="68"/>
      <c r="I27" s="68"/>
      <c r="J27" s="68"/>
      <c r="K27" s="47"/>
      <c r="L27" s="1"/>
      <c r="M27" s="1"/>
      <c r="N27" s="1"/>
      <c r="O27" s="1"/>
      <c r="P27" s="1"/>
      <c r="Q27" s="1"/>
      <c r="R27" s="48"/>
      <c r="S27" s="1"/>
      <c r="T27" s="1"/>
      <c r="U27" s="1"/>
      <c r="V27" s="49"/>
      <c r="W27" s="47"/>
      <c r="X27" s="47"/>
      <c r="Y27" s="47"/>
      <c r="Z27" s="47"/>
    </row>
    <row r="28" s="46" customFormat="1" spans="4:27">
      <c r="D28" s="67"/>
      <c r="E28" s="1"/>
      <c r="F28" s="67"/>
      <c r="G28" s="1"/>
      <c r="H28" s="1"/>
      <c r="I28" s="1"/>
      <c r="J28" s="1"/>
      <c r="K28" s="47"/>
      <c r="L28" s="1"/>
      <c r="M28" s="1"/>
      <c r="N28" s="1"/>
      <c r="O28" s="1"/>
      <c r="P28" s="1"/>
      <c r="Q28" s="1"/>
      <c r="R28" s="48"/>
      <c r="S28" s="1"/>
      <c r="T28" s="1"/>
      <c r="U28" s="1"/>
      <c r="V28" s="49"/>
      <c r="W28" s="47"/>
      <c r="X28" s="47"/>
      <c r="Y28" s="47"/>
      <c r="Z28" s="47"/>
      <c r="AA28" s="46" t="s">
        <v>367</v>
      </c>
    </row>
  </sheetData>
  <mergeCells count="11">
    <mergeCell ref="B1:AA1"/>
    <mergeCell ref="Y2:AA2"/>
    <mergeCell ref="I3:U3"/>
    <mergeCell ref="W3:AD3"/>
    <mergeCell ref="B20:F20"/>
    <mergeCell ref="A3:A4"/>
    <mergeCell ref="B3:B4"/>
    <mergeCell ref="F3:F4"/>
    <mergeCell ref="G3:G4"/>
    <mergeCell ref="H3:H4"/>
    <mergeCell ref="V3:V4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48417"/>
  <sheetViews>
    <sheetView tabSelected="1" topLeftCell="A52" workbookViewId="0">
      <selection activeCell="B2" sqref="B2"/>
    </sheetView>
  </sheetViews>
  <sheetFormatPr defaultColWidth="9" defaultRowHeight="15"/>
  <cols>
    <col min="1" max="1" width="9.14285714285714" style="1"/>
    <col min="2" max="2" width="8" style="1" customWidth="1"/>
    <col min="3" max="3" width="11.8571428571429" style="2" customWidth="1"/>
    <col min="4" max="4" width="46.7142857142857" style="3" customWidth="1"/>
    <col min="5" max="5" width="20.4285714285714" style="3" customWidth="1"/>
    <col min="6" max="6" width="58.7142857142857" style="1" customWidth="1"/>
    <col min="7" max="11" width="20.8571428571429" style="1" customWidth="1"/>
  </cols>
  <sheetData>
    <row r="1" ht="29.25" customHeight="1" spans="2:11">
      <c r="B1" s="4" t="s">
        <v>368</v>
      </c>
      <c r="C1" s="4"/>
      <c r="D1" s="4"/>
      <c r="E1" s="4"/>
      <c r="F1" s="4"/>
      <c r="G1" s="4"/>
      <c r="H1" s="4"/>
      <c r="I1" s="4"/>
      <c r="J1" s="4"/>
      <c r="K1" s="4"/>
    </row>
    <row r="2" spans="2:11">
      <c r="B2" s="5"/>
      <c r="C2" s="6"/>
      <c r="D2" s="7"/>
      <c r="E2" s="7"/>
      <c r="F2" s="5"/>
      <c r="G2" s="5"/>
      <c r="H2" s="8"/>
      <c r="I2" s="8"/>
      <c r="J2" s="8"/>
      <c r="K2" s="8"/>
    </row>
    <row r="3" spans="1:11">
      <c r="A3" s="1" t="s">
        <v>369</v>
      </c>
      <c r="B3" s="9" t="s">
        <v>1</v>
      </c>
      <c r="C3" s="10" t="s">
        <v>3</v>
      </c>
      <c r="D3" s="11" t="s">
        <v>370</v>
      </c>
      <c r="E3" s="12" t="s">
        <v>12</v>
      </c>
      <c r="F3" s="12" t="s">
        <v>371</v>
      </c>
      <c r="G3" s="13" t="s">
        <v>13</v>
      </c>
      <c r="H3" s="14">
        <v>45458</v>
      </c>
      <c r="I3" s="14">
        <v>45459</v>
      </c>
      <c r="J3" s="14">
        <v>45460</v>
      </c>
      <c r="K3" s="14">
        <v>45461</v>
      </c>
    </row>
    <row r="4" spans="2:11">
      <c r="B4" s="9"/>
      <c r="C4" s="10"/>
      <c r="D4" s="11"/>
      <c r="E4" s="12"/>
      <c r="F4" s="12"/>
      <c r="G4" s="15"/>
      <c r="H4" s="16"/>
      <c r="I4" s="16"/>
      <c r="J4" s="16"/>
      <c r="K4" s="16"/>
    </row>
    <row r="5" spans="2:11">
      <c r="B5" s="17">
        <f>1</f>
        <v>1</v>
      </c>
      <c r="C5" s="18" t="s">
        <v>372</v>
      </c>
      <c r="D5" s="19" t="s">
        <v>373</v>
      </c>
      <c r="E5" s="20" t="s">
        <v>19</v>
      </c>
      <c r="F5" s="20" t="s">
        <v>374</v>
      </c>
      <c r="G5" s="21" t="s">
        <v>375</v>
      </c>
      <c r="H5" s="21"/>
      <c r="I5" s="21"/>
      <c r="J5" s="21" t="s">
        <v>376</v>
      </c>
      <c r="K5" s="21" t="s">
        <v>376</v>
      </c>
    </row>
    <row r="6" spans="2:11">
      <c r="B6" s="17">
        <f>B5+1</f>
        <v>2</v>
      </c>
      <c r="C6" s="18" t="s">
        <v>377</v>
      </c>
      <c r="D6" s="19" t="s">
        <v>378</v>
      </c>
      <c r="E6" s="20" t="s">
        <v>19</v>
      </c>
      <c r="F6" s="20" t="s">
        <v>379</v>
      </c>
      <c r="G6" s="21" t="s">
        <v>375</v>
      </c>
      <c r="H6" s="21" t="s">
        <v>376</v>
      </c>
      <c r="I6" s="21"/>
      <c r="J6" s="21"/>
      <c r="K6" s="21"/>
    </row>
    <row r="7" customHeight="1" spans="1:11">
      <c r="A7" s="22"/>
      <c r="B7" s="23" t="s">
        <v>380</v>
      </c>
      <c r="C7" s="24"/>
      <c r="D7" s="24"/>
      <c r="E7" s="24"/>
      <c r="F7" s="24"/>
      <c r="G7" s="24"/>
      <c r="H7" s="24"/>
      <c r="I7" s="24"/>
      <c r="J7" s="24"/>
      <c r="K7" s="24"/>
    </row>
    <row r="8" spans="2:11">
      <c r="B8" s="25">
        <v>3</v>
      </c>
      <c r="C8" s="26" t="s">
        <v>381</v>
      </c>
      <c r="D8" s="19" t="s">
        <v>382</v>
      </c>
      <c r="E8" s="20" t="s">
        <v>19</v>
      </c>
      <c r="F8" s="20" t="s">
        <v>383</v>
      </c>
      <c r="G8" s="21" t="s">
        <v>375</v>
      </c>
      <c r="H8" s="21" t="s">
        <v>376</v>
      </c>
      <c r="I8" s="21"/>
      <c r="J8" s="21" t="s">
        <v>376</v>
      </c>
      <c r="K8" s="21" t="s">
        <v>376</v>
      </c>
    </row>
    <row r="9" spans="2:11">
      <c r="B9" s="25">
        <v>4</v>
      </c>
      <c r="C9" s="26" t="s">
        <v>384</v>
      </c>
      <c r="D9" s="19" t="s">
        <v>385</v>
      </c>
      <c r="E9" s="20" t="s">
        <v>386</v>
      </c>
      <c r="F9" s="20" t="s">
        <v>387</v>
      </c>
      <c r="G9" s="21" t="s">
        <v>388</v>
      </c>
      <c r="H9" s="21" t="s">
        <v>376</v>
      </c>
      <c r="I9" s="21" t="s">
        <v>376</v>
      </c>
      <c r="J9" s="21" t="s">
        <v>376</v>
      </c>
      <c r="K9" s="21" t="s">
        <v>376</v>
      </c>
    </row>
    <row r="10" spans="2:11">
      <c r="B10" s="25">
        <v>5</v>
      </c>
      <c r="C10" s="26" t="s">
        <v>389</v>
      </c>
      <c r="D10" s="19" t="s">
        <v>390</v>
      </c>
      <c r="E10" s="20" t="s">
        <v>386</v>
      </c>
      <c r="F10" s="20" t="s">
        <v>391</v>
      </c>
      <c r="G10" s="21" t="s">
        <v>388</v>
      </c>
      <c r="H10" s="21" t="s">
        <v>376</v>
      </c>
      <c r="I10" s="21" t="s">
        <v>376</v>
      </c>
      <c r="J10" s="21" t="s">
        <v>376</v>
      </c>
      <c r="K10" s="21" t="s">
        <v>376</v>
      </c>
    </row>
    <row r="11" spans="2:11">
      <c r="B11" s="25">
        <v>6</v>
      </c>
      <c r="C11" s="26" t="s">
        <v>392</v>
      </c>
      <c r="D11" s="19" t="s">
        <v>393</v>
      </c>
      <c r="E11" s="20" t="s">
        <v>19</v>
      </c>
      <c r="F11" s="20" t="s">
        <v>394</v>
      </c>
      <c r="G11" s="21" t="s">
        <v>375</v>
      </c>
      <c r="H11" s="21" t="s">
        <v>376</v>
      </c>
      <c r="I11" s="21"/>
      <c r="J11" s="21"/>
      <c r="K11" s="21" t="s">
        <v>376</v>
      </c>
    </row>
    <row r="12" spans="2:11">
      <c r="B12" s="25">
        <v>7</v>
      </c>
      <c r="C12" s="26" t="s">
        <v>395</v>
      </c>
      <c r="D12" s="19" t="s">
        <v>396</v>
      </c>
      <c r="E12" s="20" t="s">
        <v>19</v>
      </c>
      <c r="F12" s="20" t="s">
        <v>397</v>
      </c>
      <c r="G12" s="21" t="s">
        <v>375</v>
      </c>
      <c r="H12" s="21"/>
      <c r="I12" s="21"/>
      <c r="J12" s="21" t="s">
        <v>376</v>
      </c>
      <c r="K12" s="21"/>
    </row>
    <row r="13" spans="2:11">
      <c r="B13" s="25">
        <v>8</v>
      </c>
      <c r="C13" s="26" t="s">
        <v>398</v>
      </c>
      <c r="D13" s="19" t="s">
        <v>399</v>
      </c>
      <c r="E13" s="20" t="s">
        <v>53</v>
      </c>
      <c r="F13" s="20" t="s">
        <v>400</v>
      </c>
      <c r="G13" s="21" t="s">
        <v>388</v>
      </c>
      <c r="H13" s="21" t="s">
        <v>376</v>
      </c>
      <c r="I13" s="21" t="s">
        <v>376</v>
      </c>
      <c r="J13" s="21" t="s">
        <v>376</v>
      </c>
      <c r="K13" s="21" t="s">
        <v>376</v>
      </c>
    </row>
    <row r="14" spans="2:11">
      <c r="B14" s="25">
        <v>9</v>
      </c>
      <c r="C14" s="26" t="s">
        <v>401</v>
      </c>
      <c r="D14" s="19" t="s">
        <v>402</v>
      </c>
      <c r="E14" s="20" t="s">
        <v>19</v>
      </c>
      <c r="F14" s="20" t="s">
        <v>403</v>
      </c>
      <c r="G14" s="21" t="s">
        <v>375</v>
      </c>
      <c r="H14" s="21"/>
      <c r="I14" s="21"/>
      <c r="J14" s="21"/>
      <c r="K14" s="21" t="s">
        <v>376</v>
      </c>
    </row>
    <row r="15" spans="2:11">
      <c r="B15" s="25">
        <v>10</v>
      </c>
      <c r="C15" s="26" t="s">
        <v>404</v>
      </c>
      <c r="D15" s="19" t="s">
        <v>405</v>
      </c>
      <c r="E15" s="20" t="s">
        <v>19</v>
      </c>
      <c r="F15" s="27" t="s">
        <v>406</v>
      </c>
      <c r="G15" s="21" t="s">
        <v>375</v>
      </c>
      <c r="H15" s="21" t="s">
        <v>376</v>
      </c>
      <c r="I15" s="21"/>
      <c r="J15" s="21"/>
      <c r="K15" s="21"/>
    </row>
    <row r="16" customHeight="1" spans="1:11">
      <c r="A16" s="22"/>
      <c r="B16" s="23" t="s">
        <v>407</v>
      </c>
      <c r="C16" s="24"/>
      <c r="D16" s="24"/>
      <c r="E16" s="24"/>
      <c r="F16" s="24"/>
      <c r="G16" s="24"/>
      <c r="H16" s="24"/>
      <c r="I16" s="24"/>
      <c r="J16" s="24"/>
      <c r="K16" s="24"/>
    </row>
    <row r="17" spans="2:11">
      <c r="B17" s="25">
        <f>B15+1</f>
        <v>11</v>
      </c>
      <c r="C17" s="28" t="s">
        <v>408</v>
      </c>
      <c r="D17" s="19" t="s">
        <v>409</v>
      </c>
      <c r="E17" s="20" t="s">
        <v>19</v>
      </c>
      <c r="F17" s="20" t="s">
        <v>410</v>
      </c>
      <c r="G17" s="21" t="s">
        <v>375</v>
      </c>
      <c r="H17" s="21" t="s">
        <v>376</v>
      </c>
      <c r="I17" s="21"/>
      <c r="J17" s="21" t="s">
        <v>376</v>
      </c>
      <c r="K17" s="21" t="s">
        <v>376</v>
      </c>
    </row>
    <row r="18" spans="2:11">
      <c r="B18" s="25">
        <f>B17+1</f>
        <v>12</v>
      </c>
      <c r="C18" s="28" t="s">
        <v>411</v>
      </c>
      <c r="D18" s="19" t="s">
        <v>412</v>
      </c>
      <c r="E18" s="20" t="s">
        <v>19</v>
      </c>
      <c r="F18" s="20" t="s">
        <v>413</v>
      </c>
      <c r="G18" s="21" t="s">
        <v>375</v>
      </c>
      <c r="H18" s="21"/>
      <c r="I18" s="21"/>
      <c r="J18" s="21" t="s">
        <v>376</v>
      </c>
      <c r="K18" s="21" t="s">
        <v>376</v>
      </c>
    </row>
    <row r="19" customHeight="1" spans="1:11">
      <c r="A19" s="22"/>
      <c r="B19" s="23" t="s">
        <v>414</v>
      </c>
      <c r="C19" s="24"/>
      <c r="D19" s="24"/>
      <c r="E19" s="24"/>
      <c r="F19" s="24"/>
      <c r="G19" s="24"/>
      <c r="H19" s="24"/>
      <c r="I19" s="24"/>
      <c r="J19" s="24"/>
      <c r="K19" s="24"/>
    </row>
    <row r="20" spans="2:11">
      <c r="B20" s="25">
        <v>13</v>
      </c>
      <c r="C20" s="28" t="s">
        <v>415</v>
      </c>
      <c r="D20" s="19" t="s">
        <v>416</v>
      </c>
      <c r="E20" s="20" t="s">
        <v>19</v>
      </c>
      <c r="F20" s="20" t="s">
        <v>417</v>
      </c>
      <c r="G20" s="21" t="s">
        <v>375</v>
      </c>
      <c r="H20" s="21"/>
      <c r="I20" s="21"/>
      <c r="J20" s="21" t="s">
        <v>376</v>
      </c>
      <c r="K20" s="21" t="s">
        <v>376</v>
      </c>
    </row>
    <row r="21" spans="2:11">
      <c r="B21" s="25">
        <v>14</v>
      </c>
      <c r="C21" s="28" t="s">
        <v>418</v>
      </c>
      <c r="D21" s="19" t="s">
        <v>419</v>
      </c>
      <c r="E21" s="20" t="s">
        <v>19</v>
      </c>
      <c r="F21" s="20" t="s">
        <v>420</v>
      </c>
      <c r="G21" s="21" t="s">
        <v>375</v>
      </c>
      <c r="H21" s="21" t="s">
        <v>376</v>
      </c>
      <c r="I21" s="21"/>
      <c r="J21" s="21"/>
      <c r="K21" s="21"/>
    </row>
    <row r="22" customHeight="1" spans="1:11">
      <c r="A22" s="22"/>
      <c r="B22" s="23" t="s">
        <v>421</v>
      </c>
      <c r="C22" s="24"/>
      <c r="D22" s="24"/>
      <c r="E22" s="24"/>
      <c r="F22" s="24"/>
      <c r="G22" s="24"/>
      <c r="H22" s="24"/>
      <c r="I22" s="24"/>
      <c r="J22" s="24"/>
      <c r="K22" s="24"/>
    </row>
    <row r="23" spans="2:11">
      <c r="B23" s="29">
        <v>15</v>
      </c>
      <c r="C23" s="28" t="s">
        <v>422</v>
      </c>
      <c r="D23" s="19" t="s">
        <v>423</v>
      </c>
      <c r="E23" s="20" t="s">
        <v>19</v>
      </c>
      <c r="F23" s="20" t="s">
        <v>424</v>
      </c>
      <c r="G23" s="21" t="s">
        <v>375</v>
      </c>
      <c r="H23" s="21"/>
      <c r="I23" s="21"/>
      <c r="J23" s="21" t="s">
        <v>376</v>
      </c>
      <c r="K23" s="21" t="s">
        <v>376</v>
      </c>
    </row>
    <row r="24" spans="2:11">
      <c r="B24" s="29">
        <v>16</v>
      </c>
      <c r="C24" s="28" t="s">
        <v>425</v>
      </c>
      <c r="D24" s="19" t="s">
        <v>426</v>
      </c>
      <c r="E24" s="20" t="s">
        <v>19</v>
      </c>
      <c r="F24" s="20" t="s">
        <v>427</v>
      </c>
      <c r="G24" s="21" t="s">
        <v>375</v>
      </c>
      <c r="H24" s="21"/>
      <c r="I24" s="21"/>
      <c r="J24" s="21"/>
      <c r="K24" s="21" t="s">
        <v>376</v>
      </c>
    </row>
    <row r="25" spans="2:11">
      <c r="B25" s="29">
        <v>17</v>
      </c>
      <c r="C25" s="28" t="s">
        <v>428</v>
      </c>
      <c r="D25" s="19" t="s">
        <v>429</v>
      </c>
      <c r="E25" s="20" t="s">
        <v>19</v>
      </c>
      <c r="F25" s="20" t="s">
        <v>430</v>
      </c>
      <c r="G25" s="21" t="s">
        <v>375</v>
      </c>
      <c r="H25" s="21"/>
      <c r="I25" s="21"/>
      <c r="J25" s="21"/>
      <c r="K25" s="21"/>
    </row>
    <row r="26" spans="2:11">
      <c r="B26" s="29">
        <v>18</v>
      </c>
      <c r="C26" s="28" t="s">
        <v>431</v>
      </c>
      <c r="D26" s="19" t="s">
        <v>432</v>
      </c>
      <c r="E26" s="20" t="s">
        <v>19</v>
      </c>
      <c r="F26" s="20" t="s">
        <v>433</v>
      </c>
      <c r="G26" s="21" t="s">
        <v>375</v>
      </c>
      <c r="H26" s="21" t="s">
        <v>376</v>
      </c>
      <c r="I26" s="21"/>
      <c r="J26" s="21"/>
      <c r="K26" s="21"/>
    </row>
    <row r="27" spans="2:11">
      <c r="B27" s="29">
        <v>19</v>
      </c>
      <c r="C27" s="28" t="s">
        <v>434</v>
      </c>
      <c r="D27" s="19" t="s">
        <v>435</v>
      </c>
      <c r="E27" s="27" t="s">
        <v>436</v>
      </c>
      <c r="F27" s="20" t="s">
        <v>437</v>
      </c>
      <c r="G27" s="21" t="s">
        <v>438</v>
      </c>
      <c r="H27" s="21" t="s">
        <v>376</v>
      </c>
      <c r="I27" s="21" t="s">
        <v>376</v>
      </c>
      <c r="J27" s="21" t="s">
        <v>376</v>
      </c>
      <c r="K27" s="21" t="s">
        <v>376</v>
      </c>
    </row>
    <row r="28" customHeight="1" spans="1:11">
      <c r="A28" s="22"/>
      <c r="B28" s="23" t="s">
        <v>439</v>
      </c>
      <c r="C28" s="24"/>
      <c r="D28" s="24"/>
      <c r="E28" s="24"/>
      <c r="F28" s="24"/>
      <c r="G28" s="24"/>
      <c r="H28" s="24"/>
      <c r="I28" s="24"/>
      <c r="J28" s="24"/>
      <c r="K28" s="24"/>
    </row>
    <row r="29" spans="2:11">
      <c r="B29" s="29">
        <v>20</v>
      </c>
      <c r="C29" s="28" t="s">
        <v>440</v>
      </c>
      <c r="D29" s="19" t="s">
        <v>441</v>
      </c>
      <c r="E29" s="20" t="s">
        <v>19</v>
      </c>
      <c r="F29" s="20" t="s">
        <v>442</v>
      </c>
      <c r="G29" s="21" t="s">
        <v>375</v>
      </c>
      <c r="H29" s="21" t="s">
        <v>376</v>
      </c>
      <c r="I29" s="21"/>
      <c r="J29" s="21" t="s">
        <v>376</v>
      </c>
      <c r="K29" s="21" t="s">
        <v>376</v>
      </c>
    </row>
    <row r="30" spans="2:11">
      <c r="B30" s="29">
        <v>21</v>
      </c>
      <c r="C30" s="28" t="s">
        <v>443</v>
      </c>
      <c r="D30" s="19" t="s">
        <v>444</v>
      </c>
      <c r="E30" s="27" t="s">
        <v>436</v>
      </c>
      <c r="F30" s="20" t="s">
        <v>445</v>
      </c>
      <c r="G30" s="21" t="s">
        <v>438</v>
      </c>
      <c r="H30" s="21" t="s">
        <v>376</v>
      </c>
      <c r="I30" s="21" t="s">
        <v>376</v>
      </c>
      <c r="J30" s="21" t="s">
        <v>376</v>
      </c>
      <c r="K30" s="21" t="s">
        <v>376</v>
      </c>
    </row>
    <row r="31" spans="2:11">
      <c r="B31" s="29">
        <v>22</v>
      </c>
      <c r="C31" s="28" t="s">
        <v>446</v>
      </c>
      <c r="D31" s="19" t="s">
        <v>447</v>
      </c>
      <c r="E31" s="20" t="s">
        <v>19</v>
      </c>
      <c r="F31" s="20" t="s">
        <v>448</v>
      </c>
      <c r="G31" s="21" t="s">
        <v>375</v>
      </c>
      <c r="H31" s="21"/>
      <c r="I31" s="21"/>
      <c r="J31" s="21" t="s">
        <v>376</v>
      </c>
      <c r="K31" s="21" t="s">
        <v>376</v>
      </c>
    </row>
    <row r="32" spans="2:11">
      <c r="B32" s="29">
        <v>23</v>
      </c>
      <c r="C32" s="28" t="s">
        <v>449</v>
      </c>
      <c r="D32" s="19" t="s">
        <v>450</v>
      </c>
      <c r="E32" s="20" t="s">
        <v>19</v>
      </c>
      <c r="F32" s="20" t="s">
        <v>451</v>
      </c>
      <c r="G32" s="21" t="s">
        <v>375</v>
      </c>
      <c r="H32" s="21"/>
      <c r="I32" s="21"/>
      <c r="J32" s="21" t="s">
        <v>376</v>
      </c>
      <c r="K32" s="21" t="s">
        <v>376</v>
      </c>
    </row>
    <row r="33" customHeight="1" spans="1:11">
      <c r="A33" s="22"/>
      <c r="B33" s="23" t="s">
        <v>452</v>
      </c>
      <c r="C33" s="24"/>
      <c r="D33" s="24"/>
      <c r="E33" s="24"/>
      <c r="F33" s="24"/>
      <c r="G33" s="24"/>
      <c r="H33" s="24"/>
      <c r="I33" s="24"/>
      <c r="J33" s="24"/>
      <c r="K33" s="24"/>
    </row>
    <row r="34" spans="2:11">
      <c r="B34" s="29">
        <v>24</v>
      </c>
      <c r="C34" s="28" t="s">
        <v>453</v>
      </c>
      <c r="D34" s="30" t="s">
        <v>454</v>
      </c>
      <c r="E34" s="20" t="s">
        <v>19</v>
      </c>
      <c r="F34" s="20" t="s">
        <v>455</v>
      </c>
      <c r="G34" s="21" t="s">
        <v>375</v>
      </c>
      <c r="H34" s="21" t="s">
        <v>376</v>
      </c>
      <c r="I34" s="21"/>
      <c r="J34" s="21" t="s">
        <v>376</v>
      </c>
      <c r="K34" s="21"/>
    </row>
    <row r="35" ht="25.5" spans="2:11">
      <c r="B35" s="29">
        <v>25</v>
      </c>
      <c r="C35" s="28" t="s">
        <v>456</v>
      </c>
      <c r="D35" s="30" t="s">
        <v>457</v>
      </c>
      <c r="E35" s="27" t="s">
        <v>386</v>
      </c>
      <c r="F35" s="20" t="s">
        <v>458</v>
      </c>
      <c r="G35" s="31" t="s">
        <v>144</v>
      </c>
      <c r="H35" s="21" t="s">
        <v>376</v>
      </c>
      <c r="I35" s="21"/>
      <c r="J35" s="21" t="s">
        <v>376</v>
      </c>
      <c r="K35" s="21" t="s">
        <v>376</v>
      </c>
    </row>
    <row r="36" spans="2:11">
      <c r="B36" s="29">
        <v>26</v>
      </c>
      <c r="C36" s="28" t="s">
        <v>459</v>
      </c>
      <c r="D36" s="19" t="s">
        <v>460</v>
      </c>
      <c r="E36" s="20" t="s">
        <v>19</v>
      </c>
      <c r="F36" s="20" t="s">
        <v>461</v>
      </c>
      <c r="G36" s="21" t="s">
        <v>375</v>
      </c>
      <c r="H36" s="21" t="s">
        <v>376</v>
      </c>
      <c r="I36" s="21"/>
      <c r="J36" s="21"/>
      <c r="K36" s="21" t="s">
        <v>376</v>
      </c>
    </row>
    <row r="37" spans="2:11">
      <c r="B37" s="29">
        <v>27</v>
      </c>
      <c r="C37" s="28" t="s">
        <v>462</v>
      </c>
      <c r="D37" s="19" t="s">
        <v>463</v>
      </c>
      <c r="E37" s="20" t="s">
        <v>464</v>
      </c>
      <c r="F37" s="20" t="s">
        <v>465</v>
      </c>
      <c r="G37" s="31" t="s">
        <v>144</v>
      </c>
      <c r="H37" s="21" t="s">
        <v>376</v>
      </c>
      <c r="I37" s="21"/>
      <c r="J37" s="21" t="s">
        <v>376</v>
      </c>
      <c r="K37" s="21" t="s">
        <v>376</v>
      </c>
    </row>
    <row r="38" spans="2:11">
      <c r="B38" s="29">
        <v>28</v>
      </c>
      <c r="C38" s="28" t="s">
        <v>466</v>
      </c>
      <c r="D38" s="19" t="s">
        <v>467</v>
      </c>
      <c r="E38" s="20" t="s">
        <v>19</v>
      </c>
      <c r="F38" s="20" t="s">
        <v>468</v>
      </c>
      <c r="G38" s="21" t="s">
        <v>375</v>
      </c>
      <c r="H38" s="21"/>
      <c r="I38" s="21"/>
      <c r="J38" s="21"/>
      <c r="K38" s="21" t="s">
        <v>376</v>
      </c>
    </row>
    <row r="39" customHeight="1" spans="1:11">
      <c r="A39" s="22"/>
      <c r="B39" s="23" t="s">
        <v>469</v>
      </c>
      <c r="C39" s="24"/>
      <c r="D39" s="24"/>
      <c r="E39" s="24"/>
      <c r="F39" s="24"/>
      <c r="G39" s="24"/>
      <c r="H39" s="24"/>
      <c r="I39" s="24"/>
      <c r="J39" s="24"/>
      <c r="K39" s="24"/>
    </row>
    <row r="40" spans="2:11">
      <c r="B40" s="29">
        <v>29</v>
      </c>
      <c r="C40" s="28" t="s">
        <v>470</v>
      </c>
      <c r="D40" s="19" t="s">
        <v>471</v>
      </c>
      <c r="E40" s="20" t="s">
        <v>19</v>
      </c>
      <c r="F40" s="20" t="s">
        <v>472</v>
      </c>
      <c r="G40" s="21" t="s">
        <v>375</v>
      </c>
      <c r="H40" s="21" t="s">
        <v>376</v>
      </c>
      <c r="I40" s="21"/>
      <c r="J40" s="21"/>
      <c r="K40" s="21" t="s">
        <v>376</v>
      </c>
    </row>
    <row r="41" spans="2:11">
      <c r="B41" s="29">
        <v>30</v>
      </c>
      <c r="C41" s="26" t="s">
        <v>473</v>
      </c>
      <c r="D41" s="19" t="s">
        <v>474</v>
      </c>
      <c r="E41" s="27" t="s">
        <v>436</v>
      </c>
      <c r="F41" s="20" t="s">
        <v>475</v>
      </c>
      <c r="G41" s="21" t="s">
        <v>438</v>
      </c>
      <c r="H41" s="21" t="s">
        <v>376</v>
      </c>
      <c r="I41" s="21"/>
      <c r="J41" s="21" t="s">
        <v>376</v>
      </c>
      <c r="K41" s="21" t="s">
        <v>376</v>
      </c>
    </row>
    <row r="42" spans="2:11">
      <c r="B42" s="29">
        <v>31</v>
      </c>
      <c r="C42" s="28" t="s">
        <v>476</v>
      </c>
      <c r="D42" s="19" t="s">
        <v>477</v>
      </c>
      <c r="E42" s="20" t="s">
        <v>464</v>
      </c>
      <c r="F42" s="20" t="s">
        <v>478</v>
      </c>
      <c r="G42" s="21" t="s">
        <v>479</v>
      </c>
      <c r="H42" s="21" t="s">
        <v>376</v>
      </c>
      <c r="I42" s="21"/>
      <c r="J42" s="21" t="s">
        <v>376</v>
      </c>
      <c r="K42" s="21" t="s">
        <v>376</v>
      </c>
    </row>
    <row r="43" spans="2:11">
      <c r="B43" s="29">
        <v>32</v>
      </c>
      <c r="C43" s="28" t="s">
        <v>480</v>
      </c>
      <c r="D43" s="19" t="s">
        <v>481</v>
      </c>
      <c r="E43" s="20" t="s">
        <v>19</v>
      </c>
      <c r="F43" s="20" t="s">
        <v>482</v>
      </c>
      <c r="G43" s="21" t="s">
        <v>375</v>
      </c>
      <c r="H43" s="21"/>
      <c r="I43" s="21"/>
      <c r="J43" s="21"/>
      <c r="K43" s="21" t="s">
        <v>376</v>
      </c>
    </row>
    <row r="44" spans="2:11">
      <c r="B44" s="29">
        <v>33</v>
      </c>
      <c r="C44" s="28" t="s">
        <v>483</v>
      </c>
      <c r="D44" s="19" t="s">
        <v>484</v>
      </c>
      <c r="E44" s="20" t="s">
        <v>19</v>
      </c>
      <c r="F44" s="20" t="s">
        <v>485</v>
      </c>
      <c r="G44" s="21" t="s">
        <v>375</v>
      </c>
      <c r="H44" s="21" t="s">
        <v>376</v>
      </c>
      <c r="I44" s="21"/>
      <c r="J44" s="21"/>
      <c r="K44" s="21"/>
    </row>
    <row r="45" customHeight="1" spans="1:11">
      <c r="A45" s="22"/>
      <c r="B45" s="23" t="s">
        <v>486</v>
      </c>
      <c r="C45" s="24"/>
      <c r="D45" s="24"/>
      <c r="E45" s="24"/>
      <c r="F45" s="24"/>
      <c r="G45" s="24"/>
      <c r="H45" s="24"/>
      <c r="I45" s="24"/>
      <c r="J45" s="24"/>
      <c r="K45" s="24"/>
    </row>
    <row r="46" spans="2:11">
      <c r="B46" s="29">
        <v>34</v>
      </c>
      <c r="C46" s="28" t="s">
        <v>487</v>
      </c>
      <c r="D46" s="19" t="s">
        <v>488</v>
      </c>
      <c r="E46" s="20" t="s">
        <v>19</v>
      </c>
      <c r="F46" s="20" t="s">
        <v>489</v>
      </c>
      <c r="G46" s="21" t="s">
        <v>375</v>
      </c>
      <c r="H46" s="21" t="s">
        <v>376</v>
      </c>
      <c r="I46" s="21"/>
      <c r="J46" s="21" t="s">
        <v>376</v>
      </c>
      <c r="K46" s="21" t="s">
        <v>376</v>
      </c>
    </row>
    <row r="47" customHeight="1" spans="1:11">
      <c r="A47" s="22"/>
      <c r="B47" s="32" t="s">
        <v>490</v>
      </c>
      <c r="C47" s="33"/>
      <c r="D47" s="33"/>
      <c r="E47" s="33"/>
      <c r="F47" s="33"/>
      <c r="G47" s="33"/>
      <c r="H47" s="33"/>
      <c r="I47" s="33"/>
      <c r="J47" s="33"/>
      <c r="K47" s="33"/>
    </row>
    <row r="48" spans="2:11">
      <c r="B48" s="34">
        <v>35</v>
      </c>
      <c r="C48" s="18" t="s">
        <v>491</v>
      </c>
      <c r="D48" s="35" t="s">
        <v>492</v>
      </c>
      <c r="E48" s="27" t="s">
        <v>493</v>
      </c>
      <c r="F48" s="19" t="s">
        <v>494</v>
      </c>
      <c r="G48" s="21" t="s">
        <v>375</v>
      </c>
      <c r="H48" s="21"/>
      <c r="I48" s="21"/>
      <c r="J48" s="21"/>
      <c r="K48" s="21" t="s">
        <v>376</v>
      </c>
    </row>
    <row r="49" spans="2:11">
      <c r="B49" s="34">
        <v>36</v>
      </c>
      <c r="C49" s="18" t="s">
        <v>495</v>
      </c>
      <c r="D49" s="35" t="s">
        <v>496</v>
      </c>
      <c r="E49" s="27" t="s">
        <v>493</v>
      </c>
      <c r="F49" s="19" t="s">
        <v>497</v>
      </c>
      <c r="G49" s="21" t="s">
        <v>375</v>
      </c>
      <c r="H49" s="21" t="s">
        <v>376</v>
      </c>
      <c r="I49" s="21"/>
      <c r="J49" s="21"/>
      <c r="K49" s="21"/>
    </row>
    <row r="50" spans="2:11">
      <c r="B50" s="34">
        <v>37</v>
      </c>
      <c r="C50" s="18" t="s">
        <v>498</v>
      </c>
      <c r="D50" s="35" t="s">
        <v>499</v>
      </c>
      <c r="E50" s="27" t="s">
        <v>493</v>
      </c>
      <c r="F50" s="19" t="s">
        <v>500</v>
      </c>
      <c r="G50" s="21" t="s">
        <v>375</v>
      </c>
      <c r="H50" s="21"/>
      <c r="I50" s="21"/>
      <c r="J50" s="21" t="s">
        <v>376</v>
      </c>
      <c r="K50" s="21"/>
    </row>
    <row r="51" spans="1:11">
      <c r="A51"/>
      <c r="B51" s="34">
        <v>38</v>
      </c>
      <c r="C51" s="18" t="s">
        <v>501</v>
      </c>
      <c r="D51" s="35" t="s">
        <v>502</v>
      </c>
      <c r="E51" s="27" t="s">
        <v>493</v>
      </c>
      <c r="F51" s="19" t="s">
        <v>503</v>
      </c>
      <c r="G51" s="21" t="s">
        <v>375</v>
      </c>
      <c r="H51" s="21"/>
      <c r="I51" s="21"/>
      <c r="J51" s="21" t="s">
        <v>376</v>
      </c>
      <c r="K51" s="21"/>
    </row>
    <row r="52" ht="25.5" spans="1:11">
      <c r="A52"/>
      <c r="B52" s="34">
        <v>39</v>
      </c>
      <c r="C52" s="18" t="s">
        <v>504</v>
      </c>
      <c r="D52" s="35" t="s">
        <v>505</v>
      </c>
      <c r="E52" s="27" t="s">
        <v>386</v>
      </c>
      <c r="F52" s="19" t="s">
        <v>506</v>
      </c>
      <c r="G52" s="36" t="s">
        <v>144</v>
      </c>
      <c r="H52" s="36" t="s">
        <v>376</v>
      </c>
      <c r="I52" s="36" t="s">
        <v>376</v>
      </c>
      <c r="J52" s="36" t="s">
        <v>376</v>
      </c>
      <c r="K52" s="36" t="s">
        <v>376</v>
      </c>
    </row>
    <row r="53" spans="1:11">
      <c r="A53"/>
      <c r="B53" s="34">
        <v>40</v>
      </c>
      <c r="C53" s="18" t="s">
        <v>507</v>
      </c>
      <c r="D53" s="35" t="s">
        <v>508</v>
      </c>
      <c r="E53" s="27" t="s">
        <v>493</v>
      </c>
      <c r="F53" s="19" t="s">
        <v>509</v>
      </c>
      <c r="G53" s="21" t="s">
        <v>375</v>
      </c>
      <c r="H53" s="21" t="s">
        <v>376</v>
      </c>
      <c r="I53" s="21"/>
      <c r="J53" s="21"/>
      <c r="K53" s="21"/>
    </row>
    <row r="54" spans="1:11">
      <c r="A54"/>
      <c r="B54" s="34">
        <v>41</v>
      </c>
      <c r="C54" s="18" t="s">
        <v>510</v>
      </c>
      <c r="D54" s="35" t="s">
        <v>511</v>
      </c>
      <c r="E54" s="27" t="s">
        <v>493</v>
      </c>
      <c r="F54" s="19" t="s">
        <v>512</v>
      </c>
      <c r="G54" s="21" t="s">
        <v>375</v>
      </c>
      <c r="H54" s="36"/>
      <c r="I54" s="36"/>
      <c r="J54" s="36"/>
      <c r="K54" s="36" t="s">
        <v>376</v>
      </c>
    </row>
    <row r="55" ht="25.5" spans="1:11">
      <c r="A55"/>
      <c r="B55" s="34">
        <v>42</v>
      </c>
      <c r="C55" s="18" t="s">
        <v>513</v>
      </c>
      <c r="D55" s="35" t="s">
        <v>514</v>
      </c>
      <c r="E55" s="27" t="s">
        <v>436</v>
      </c>
      <c r="F55" s="19" t="s">
        <v>515</v>
      </c>
      <c r="G55" s="36" t="s">
        <v>144</v>
      </c>
      <c r="H55" s="36" t="s">
        <v>376</v>
      </c>
      <c r="I55" s="36" t="s">
        <v>376</v>
      </c>
      <c r="J55" s="36" t="s">
        <v>376</v>
      </c>
      <c r="K55" s="36" t="s">
        <v>376</v>
      </c>
    </row>
    <row r="56" ht="25.5" spans="1:11">
      <c r="A56"/>
      <c r="B56" s="34">
        <v>43</v>
      </c>
      <c r="C56" s="18" t="s">
        <v>516</v>
      </c>
      <c r="D56" s="35" t="s">
        <v>514</v>
      </c>
      <c r="E56" s="27" t="s">
        <v>436</v>
      </c>
      <c r="F56" s="19" t="s">
        <v>515</v>
      </c>
      <c r="G56" s="36" t="s">
        <v>144</v>
      </c>
      <c r="H56" s="36" t="s">
        <v>376</v>
      </c>
      <c r="I56" s="36" t="s">
        <v>376</v>
      </c>
      <c r="J56" s="36" t="s">
        <v>376</v>
      </c>
      <c r="K56" s="36" t="s">
        <v>376</v>
      </c>
    </row>
    <row r="57" ht="25.5" spans="1:11">
      <c r="A57"/>
      <c r="B57" s="34">
        <v>44</v>
      </c>
      <c r="C57" s="18" t="s">
        <v>517</v>
      </c>
      <c r="D57" s="35" t="s">
        <v>518</v>
      </c>
      <c r="E57" s="27" t="s">
        <v>436</v>
      </c>
      <c r="F57" s="19" t="s">
        <v>515</v>
      </c>
      <c r="G57" s="36" t="s">
        <v>144</v>
      </c>
      <c r="H57" s="36" t="s">
        <v>376</v>
      </c>
      <c r="I57" s="36" t="s">
        <v>376</v>
      </c>
      <c r="J57" s="36" t="s">
        <v>376</v>
      </c>
      <c r="K57" s="36" t="s">
        <v>376</v>
      </c>
    </row>
    <row r="58" ht="25.5" spans="1:11">
      <c r="A58"/>
      <c r="B58" s="34">
        <v>45</v>
      </c>
      <c r="C58" s="18" t="s">
        <v>519</v>
      </c>
      <c r="D58" s="35" t="s">
        <v>520</v>
      </c>
      <c r="E58" s="27" t="s">
        <v>436</v>
      </c>
      <c r="F58" s="19" t="s">
        <v>515</v>
      </c>
      <c r="G58" s="36" t="s">
        <v>144</v>
      </c>
      <c r="H58" s="36" t="s">
        <v>376</v>
      </c>
      <c r="I58" s="36" t="s">
        <v>376</v>
      </c>
      <c r="J58" s="36" t="s">
        <v>376</v>
      </c>
      <c r="K58" s="36" t="s">
        <v>376</v>
      </c>
    </row>
    <row r="59" spans="1:11">
      <c r="A59"/>
      <c r="B59" s="34">
        <v>46</v>
      </c>
      <c r="C59" s="18" t="s">
        <v>521</v>
      </c>
      <c r="D59" s="35" t="s">
        <v>522</v>
      </c>
      <c r="E59" s="27" t="s">
        <v>493</v>
      </c>
      <c r="F59" s="19" t="s">
        <v>523</v>
      </c>
      <c r="G59" s="21" t="s">
        <v>375</v>
      </c>
      <c r="H59" s="36" t="s">
        <v>376</v>
      </c>
      <c r="I59" s="36"/>
      <c r="J59" s="36"/>
      <c r="K59" s="36"/>
    </row>
    <row r="60" spans="1:11">
      <c r="A60"/>
      <c r="B60" s="34">
        <v>47</v>
      </c>
      <c r="C60" s="18" t="s">
        <v>524</v>
      </c>
      <c r="D60" s="35" t="s">
        <v>525</v>
      </c>
      <c r="E60" s="27" t="s">
        <v>493</v>
      </c>
      <c r="F60" s="19" t="s">
        <v>526</v>
      </c>
      <c r="G60" s="21" t="s">
        <v>375</v>
      </c>
      <c r="H60" s="21"/>
      <c r="I60" s="21"/>
      <c r="J60" s="21" t="s">
        <v>376</v>
      </c>
      <c r="K60" s="21"/>
    </row>
    <row r="61" spans="1:11">
      <c r="A61"/>
      <c r="B61" s="34">
        <v>48</v>
      </c>
      <c r="C61" s="18" t="s">
        <v>527</v>
      </c>
      <c r="D61" s="35" t="s">
        <v>528</v>
      </c>
      <c r="E61" s="27" t="s">
        <v>493</v>
      </c>
      <c r="F61" s="19" t="s">
        <v>529</v>
      </c>
      <c r="G61" s="21" t="s">
        <v>375</v>
      </c>
      <c r="H61" s="21"/>
      <c r="I61" s="21"/>
      <c r="J61" s="21"/>
      <c r="K61" s="21" t="s">
        <v>376</v>
      </c>
    </row>
    <row r="62" spans="2:11">
      <c r="B62" s="34">
        <v>49</v>
      </c>
      <c r="C62" s="18" t="s">
        <v>530</v>
      </c>
      <c r="D62" s="35" t="s">
        <v>531</v>
      </c>
      <c r="E62" s="27" t="s">
        <v>493</v>
      </c>
      <c r="F62" s="37" t="s">
        <v>532</v>
      </c>
      <c r="G62" s="21" t="s">
        <v>375</v>
      </c>
      <c r="H62" s="21" t="s">
        <v>376</v>
      </c>
      <c r="I62" s="21"/>
      <c r="J62" s="21"/>
      <c r="K62" s="21"/>
    </row>
    <row r="63" spans="2:11">
      <c r="B63" s="34">
        <v>50</v>
      </c>
      <c r="C63" s="18" t="s">
        <v>533</v>
      </c>
      <c r="D63" s="35" t="s">
        <v>534</v>
      </c>
      <c r="E63" s="27" t="s">
        <v>386</v>
      </c>
      <c r="F63" s="19" t="s">
        <v>535</v>
      </c>
      <c r="G63" s="21" t="s">
        <v>144</v>
      </c>
      <c r="H63" s="21" t="s">
        <v>376</v>
      </c>
      <c r="I63" s="21" t="s">
        <v>376</v>
      </c>
      <c r="J63" s="21" t="s">
        <v>376</v>
      </c>
      <c r="K63" s="21" t="s">
        <v>376</v>
      </c>
    </row>
    <row r="64" spans="2:11">
      <c r="B64" s="34">
        <v>51</v>
      </c>
      <c r="C64" s="18" t="s">
        <v>536</v>
      </c>
      <c r="D64" s="35" t="s">
        <v>537</v>
      </c>
      <c r="E64" s="27" t="s">
        <v>493</v>
      </c>
      <c r="F64" s="19" t="s">
        <v>538</v>
      </c>
      <c r="G64" s="21" t="s">
        <v>375</v>
      </c>
      <c r="H64" s="21" t="s">
        <v>376</v>
      </c>
      <c r="I64" s="21"/>
      <c r="J64" s="21"/>
      <c r="K64" s="21"/>
    </row>
    <row r="65" spans="2:11">
      <c r="B65" s="34">
        <v>52</v>
      </c>
      <c r="C65" s="18" t="s">
        <v>539</v>
      </c>
      <c r="D65" s="35" t="s">
        <v>540</v>
      </c>
      <c r="E65" s="27" t="s">
        <v>541</v>
      </c>
      <c r="F65" s="19" t="s">
        <v>542</v>
      </c>
      <c r="G65" s="21" t="s">
        <v>375</v>
      </c>
      <c r="H65" s="21" t="s">
        <v>376</v>
      </c>
      <c r="I65" s="21" t="s">
        <v>376</v>
      </c>
      <c r="J65" s="21" t="s">
        <v>376</v>
      </c>
      <c r="K65" s="21" t="s">
        <v>376</v>
      </c>
    </row>
    <row r="66" spans="2:11">
      <c r="B66" s="34">
        <v>53</v>
      </c>
      <c r="C66" s="18" t="s">
        <v>543</v>
      </c>
      <c r="D66" s="35" t="s">
        <v>544</v>
      </c>
      <c r="E66" s="27" t="s">
        <v>493</v>
      </c>
      <c r="F66" s="19" t="s">
        <v>545</v>
      </c>
      <c r="G66" s="21" t="s">
        <v>375</v>
      </c>
      <c r="H66" s="21"/>
      <c r="I66" s="21"/>
      <c r="J66" s="21"/>
      <c r="K66" s="21" t="s">
        <v>376</v>
      </c>
    </row>
    <row r="67" spans="2:11">
      <c r="B67" s="34">
        <v>54</v>
      </c>
      <c r="C67" s="18" t="s">
        <v>546</v>
      </c>
      <c r="D67" s="35" t="s">
        <v>547</v>
      </c>
      <c r="E67" s="27" t="s">
        <v>493</v>
      </c>
      <c r="F67" s="19" t="s">
        <v>548</v>
      </c>
      <c r="G67" s="21" t="s">
        <v>375</v>
      </c>
      <c r="H67" s="21"/>
      <c r="I67" s="21"/>
      <c r="J67" s="21" t="s">
        <v>376</v>
      </c>
      <c r="K67" s="21"/>
    </row>
    <row r="68" spans="2:11">
      <c r="B68" s="34">
        <v>55</v>
      </c>
      <c r="C68" s="18" t="s">
        <v>549</v>
      </c>
      <c r="D68" s="35" t="s">
        <v>550</v>
      </c>
      <c r="E68" s="27" t="s">
        <v>493</v>
      </c>
      <c r="F68" s="19" t="s">
        <v>551</v>
      </c>
      <c r="G68" s="21" t="s">
        <v>375</v>
      </c>
      <c r="H68" s="21"/>
      <c r="I68" s="21"/>
      <c r="J68" s="21" t="s">
        <v>376</v>
      </c>
      <c r="K68" s="21"/>
    </row>
    <row r="69" customHeight="1" spans="1:11">
      <c r="A69" s="22"/>
      <c r="B69" s="23" t="s">
        <v>552</v>
      </c>
      <c r="C69" s="24"/>
      <c r="D69" s="24"/>
      <c r="E69" s="24"/>
      <c r="F69" s="24"/>
      <c r="G69" s="24"/>
      <c r="H69" s="24"/>
      <c r="I69" s="24"/>
      <c r="J69" s="24"/>
      <c r="K69" s="24"/>
    </row>
    <row r="70" spans="2:11">
      <c r="B70" s="38">
        <v>56</v>
      </c>
      <c r="C70" s="39" t="s">
        <v>553</v>
      </c>
      <c r="D70" s="40" t="s">
        <v>554</v>
      </c>
      <c r="E70" s="20" t="s">
        <v>464</v>
      </c>
      <c r="F70" s="41" t="s">
        <v>555</v>
      </c>
      <c r="G70" s="36" t="s">
        <v>144</v>
      </c>
      <c r="H70" s="42" t="s">
        <v>376</v>
      </c>
      <c r="I70" s="42" t="s">
        <v>376</v>
      </c>
      <c r="J70" s="42" t="s">
        <v>376</v>
      </c>
      <c r="K70" s="42" t="s">
        <v>376</v>
      </c>
    </row>
    <row r="71" spans="2:11">
      <c r="B71" s="38">
        <v>57</v>
      </c>
      <c r="C71" s="43" t="s">
        <v>556</v>
      </c>
      <c r="D71" s="40" t="s">
        <v>557</v>
      </c>
      <c r="E71" s="20" t="s">
        <v>19</v>
      </c>
      <c r="F71" s="41" t="s">
        <v>558</v>
      </c>
      <c r="G71" s="21" t="s">
        <v>375</v>
      </c>
      <c r="H71" s="42"/>
      <c r="I71" s="42"/>
      <c r="J71" s="42" t="s">
        <v>376</v>
      </c>
      <c r="K71" s="42" t="s">
        <v>376</v>
      </c>
    </row>
    <row r="72" spans="2:11">
      <c r="B72" s="38">
        <v>58</v>
      </c>
      <c r="C72" s="43" t="s">
        <v>559</v>
      </c>
      <c r="D72" s="40" t="s">
        <v>560</v>
      </c>
      <c r="E72" s="20" t="s">
        <v>19</v>
      </c>
      <c r="F72" s="41" t="s">
        <v>561</v>
      </c>
      <c r="G72" s="21" t="s">
        <v>375</v>
      </c>
      <c r="H72" s="42"/>
      <c r="I72" s="42"/>
      <c r="J72" s="42"/>
      <c r="K72" s="42" t="s">
        <v>376</v>
      </c>
    </row>
    <row r="73" spans="2:11">
      <c r="B73" s="38">
        <v>59</v>
      </c>
      <c r="C73" s="43" t="s">
        <v>562</v>
      </c>
      <c r="D73" s="40" t="s">
        <v>563</v>
      </c>
      <c r="E73" s="20" t="s">
        <v>19</v>
      </c>
      <c r="F73" s="41" t="s">
        <v>564</v>
      </c>
      <c r="G73" s="21" t="s">
        <v>375</v>
      </c>
      <c r="H73" s="42"/>
      <c r="I73" s="42"/>
      <c r="J73" s="42" t="s">
        <v>376</v>
      </c>
      <c r="K73" s="42" t="s">
        <v>565</v>
      </c>
    </row>
    <row r="74" customHeight="1" spans="1:11">
      <c r="A74" s="22"/>
      <c r="B74" s="23" t="s">
        <v>566</v>
      </c>
      <c r="C74" s="24"/>
      <c r="D74" s="24"/>
      <c r="E74" s="24"/>
      <c r="F74" s="24"/>
      <c r="G74" s="24"/>
      <c r="H74" s="24"/>
      <c r="I74" s="24"/>
      <c r="J74" s="24"/>
      <c r="K74" s="24"/>
    </row>
    <row r="75" spans="2:11">
      <c r="B75" s="29">
        <v>60</v>
      </c>
      <c r="C75" s="28" t="s">
        <v>567</v>
      </c>
      <c r="D75" s="19" t="s">
        <v>568</v>
      </c>
      <c r="E75" s="20" t="s">
        <v>19</v>
      </c>
      <c r="F75" s="20" t="s">
        <v>569</v>
      </c>
      <c r="G75" s="21" t="s">
        <v>375</v>
      </c>
      <c r="H75" s="21"/>
      <c r="I75" s="21"/>
      <c r="J75" s="21" t="s">
        <v>376</v>
      </c>
      <c r="K75" s="21" t="s">
        <v>376</v>
      </c>
    </row>
    <row r="76" spans="2:11">
      <c r="B76" s="29">
        <v>61</v>
      </c>
      <c r="C76" s="28" t="s">
        <v>570</v>
      </c>
      <c r="D76" s="19" t="s">
        <v>571</v>
      </c>
      <c r="E76" s="20" t="s">
        <v>19</v>
      </c>
      <c r="F76" s="20" t="s">
        <v>572</v>
      </c>
      <c r="G76" s="21" t="s">
        <v>375</v>
      </c>
      <c r="H76" s="21"/>
      <c r="I76" s="21"/>
      <c r="J76" s="21" t="s">
        <v>376</v>
      </c>
      <c r="K76" s="21"/>
    </row>
    <row r="77" spans="2:11">
      <c r="B77" s="29">
        <v>62</v>
      </c>
      <c r="C77" s="28" t="s">
        <v>573</v>
      </c>
      <c r="D77" s="19" t="s">
        <v>574</v>
      </c>
      <c r="E77" s="20" t="s">
        <v>464</v>
      </c>
      <c r="F77" s="20" t="s">
        <v>575</v>
      </c>
      <c r="G77" s="21" t="s">
        <v>375</v>
      </c>
      <c r="H77" s="21" t="s">
        <v>376</v>
      </c>
      <c r="I77" s="21" t="s">
        <v>376</v>
      </c>
      <c r="J77" s="21" t="s">
        <v>376</v>
      </c>
      <c r="K77" s="21" t="s">
        <v>376</v>
      </c>
    </row>
    <row r="78" spans="2:11">
      <c r="B78" s="29">
        <v>63</v>
      </c>
      <c r="C78" s="28" t="s">
        <v>576</v>
      </c>
      <c r="D78" s="19" t="s">
        <v>577</v>
      </c>
      <c r="E78" s="20" t="s">
        <v>19</v>
      </c>
      <c r="F78" s="20" t="s">
        <v>578</v>
      </c>
      <c r="G78" s="21" t="s">
        <v>375</v>
      </c>
      <c r="H78" s="21" t="s">
        <v>376</v>
      </c>
      <c r="I78" s="21"/>
      <c r="J78" s="21"/>
      <c r="K78" s="21"/>
    </row>
    <row r="79" spans="2:11">
      <c r="B79" s="29">
        <v>64</v>
      </c>
      <c r="C79" s="28" t="s">
        <v>579</v>
      </c>
      <c r="D79" s="19" t="s">
        <v>580</v>
      </c>
      <c r="E79" s="20" t="s">
        <v>19</v>
      </c>
      <c r="F79" s="20" t="s">
        <v>581</v>
      </c>
      <c r="G79" s="21" t="s">
        <v>375</v>
      </c>
      <c r="H79" s="21"/>
      <c r="I79" s="21"/>
      <c r="J79" s="21" t="s">
        <v>376</v>
      </c>
      <c r="K79" s="21"/>
    </row>
    <row r="80" customHeight="1" spans="1:11">
      <c r="A80" s="22"/>
      <c r="B80" s="23" t="s">
        <v>582</v>
      </c>
      <c r="C80" s="24"/>
      <c r="D80" s="24"/>
      <c r="E80" s="24"/>
      <c r="F80" s="24"/>
      <c r="G80" s="24"/>
      <c r="H80" s="24"/>
      <c r="I80" s="24"/>
      <c r="J80" s="24"/>
      <c r="K80" s="24"/>
    </row>
    <row r="81" spans="2:11">
      <c r="B81" s="29">
        <v>65</v>
      </c>
      <c r="C81" s="28" t="s">
        <v>583</v>
      </c>
      <c r="D81" s="19" t="s">
        <v>584</v>
      </c>
      <c r="E81" s="20" t="s">
        <v>19</v>
      </c>
      <c r="F81" s="20" t="s">
        <v>585</v>
      </c>
      <c r="G81" s="21" t="s">
        <v>375</v>
      </c>
      <c r="H81" s="21"/>
      <c r="I81" s="21"/>
      <c r="J81" s="21" t="s">
        <v>376</v>
      </c>
      <c r="K81" s="21" t="s">
        <v>376</v>
      </c>
    </row>
    <row r="82" spans="2:11">
      <c r="B82" s="29">
        <v>66</v>
      </c>
      <c r="C82" s="28" t="s">
        <v>586</v>
      </c>
      <c r="D82" s="19" t="s">
        <v>587</v>
      </c>
      <c r="E82" s="27" t="s">
        <v>436</v>
      </c>
      <c r="F82" s="20" t="s">
        <v>588</v>
      </c>
      <c r="G82" s="42" t="s">
        <v>375</v>
      </c>
      <c r="H82" s="21" t="s">
        <v>376</v>
      </c>
      <c r="I82" s="21" t="s">
        <v>376</v>
      </c>
      <c r="J82" s="21" t="s">
        <v>376</v>
      </c>
      <c r="K82" s="21" t="s">
        <v>376</v>
      </c>
    </row>
    <row r="83" spans="2:11">
      <c r="B83" s="29">
        <v>67</v>
      </c>
      <c r="C83" s="28" t="s">
        <v>589</v>
      </c>
      <c r="D83" s="19" t="s">
        <v>590</v>
      </c>
      <c r="E83" s="20" t="s">
        <v>464</v>
      </c>
      <c r="F83" s="20" t="s">
        <v>591</v>
      </c>
      <c r="G83" s="21" t="s">
        <v>375</v>
      </c>
      <c r="H83" s="21" t="s">
        <v>376</v>
      </c>
      <c r="I83" s="21"/>
      <c r="J83" s="21" t="s">
        <v>376</v>
      </c>
      <c r="K83" s="21" t="s">
        <v>376</v>
      </c>
    </row>
    <row r="84" customHeight="1" spans="1:11">
      <c r="A84" s="22"/>
      <c r="B84" s="23" t="s">
        <v>592</v>
      </c>
      <c r="C84" s="24"/>
      <c r="D84" s="24"/>
      <c r="E84" s="24"/>
      <c r="F84" s="24"/>
      <c r="G84" s="24"/>
      <c r="H84" s="24"/>
      <c r="I84" s="24"/>
      <c r="J84" s="24"/>
      <c r="K84" s="24"/>
    </row>
    <row r="85" spans="2:11">
      <c r="B85" s="29">
        <v>68</v>
      </c>
      <c r="C85" s="26" t="s">
        <v>593</v>
      </c>
      <c r="D85" s="19" t="s">
        <v>594</v>
      </c>
      <c r="E85" s="20" t="s">
        <v>19</v>
      </c>
      <c r="F85" s="20" t="s">
        <v>595</v>
      </c>
      <c r="G85" s="21" t="s">
        <v>375</v>
      </c>
      <c r="H85" s="21"/>
      <c r="I85" s="21"/>
      <c r="J85" s="21" t="s">
        <v>376</v>
      </c>
      <c r="K85" s="21"/>
    </row>
    <row r="86" spans="2:11">
      <c r="B86" s="29">
        <v>69</v>
      </c>
      <c r="C86" s="26" t="s">
        <v>596</v>
      </c>
      <c r="D86" s="19" t="s">
        <v>597</v>
      </c>
      <c r="E86" s="27" t="s">
        <v>436</v>
      </c>
      <c r="F86" s="20" t="s">
        <v>598</v>
      </c>
      <c r="G86" s="21" t="s">
        <v>375</v>
      </c>
      <c r="H86" s="21" t="s">
        <v>376</v>
      </c>
      <c r="I86" s="21" t="s">
        <v>376</v>
      </c>
      <c r="J86" s="21" t="s">
        <v>376</v>
      </c>
      <c r="K86" s="21" t="s">
        <v>376</v>
      </c>
    </row>
    <row r="87" spans="2:11">
      <c r="B87" s="29">
        <v>70</v>
      </c>
      <c r="C87" s="26" t="s">
        <v>599</v>
      </c>
      <c r="D87" s="19" t="s">
        <v>600</v>
      </c>
      <c r="E87" s="20" t="s">
        <v>19</v>
      </c>
      <c r="F87" s="20" t="s">
        <v>601</v>
      </c>
      <c r="G87" s="21" t="s">
        <v>375</v>
      </c>
      <c r="H87" s="21"/>
      <c r="I87" s="21"/>
      <c r="J87" s="21"/>
      <c r="K87" s="21" t="s">
        <v>376</v>
      </c>
    </row>
    <row r="88" ht="15.75" customHeight="1" spans="1:11">
      <c r="A88" s="22"/>
      <c r="B88" s="29">
        <v>71</v>
      </c>
      <c r="C88" s="26" t="s">
        <v>602</v>
      </c>
      <c r="D88" s="19" t="s">
        <v>603</v>
      </c>
      <c r="E88" s="20" t="s">
        <v>19</v>
      </c>
      <c r="F88" s="20" t="s">
        <v>604</v>
      </c>
      <c r="G88" s="21" t="s">
        <v>375</v>
      </c>
      <c r="H88" s="21" t="s">
        <v>376</v>
      </c>
      <c r="I88" s="21"/>
      <c r="J88" s="21"/>
      <c r="K88" s="21"/>
    </row>
    <row r="89" ht="15.75" customHeight="1" spans="1:11">
      <c r="A89" s="22"/>
      <c r="B89" s="23" t="s">
        <v>605</v>
      </c>
      <c r="C89" s="24"/>
      <c r="D89" s="24"/>
      <c r="E89" s="24"/>
      <c r="F89" s="24"/>
      <c r="G89" s="24"/>
      <c r="H89" s="24"/>
      <c r="I89" s="24"/>
      <c r="J89" s="24"/>
      <c r="K89" s="24"/>
    </row>
    <row r="90" spans="1:11">
      <c r="A90" s="22"/>
      <c r="D90" s="1"/>
      <c r="E90" s="1"/>
      <c r="F90" s="44"/>
      <c r="G90" s="22"/>
      <c r="H90" s="22"/>
      <c r="I90" s="22"/>
      <c r="J90" s="22"/>
      <c r="K90" s="22"/>
    </row>
    <row r="1048417" customFormat="1" spans="2:2">
      <c r="B1048417" s="1" t="e">
        <f>+++++++_\Z</f>
        <v>#NAME?</v>
      </c>
    </row>
  </sheetData>
  <autoFilter ref="A4:K89">
    <extLst/>
  </autoFilter>
  <mergeCells count="26">
    <mergeCell ref="B1:K1"/>
    <mergeCell ref="H2:K2"/>
    <mergeCell ref="B7:K7"/>
    <mergeCell ref="B16:K16"/>
    <mergeCell ref="B19:K19"/>
    <mergeCell ref="B22:K22"/>
    <mergeCell ref="B28:K28"/>
    <mergeCell ref="B33:K33"/>
    <mergeCell ref="B39:K39"/>
    <mergeCell ref="B45:K45"/>
    <mergeCell ref="B47:K47"/>
    <mergeCell ref="B69:K69"/>
    <mergeCell ref="B74:K74"/>
    <mergeCell ref="B80:K80"/>
    <mergeCell ref="B84:K84"/>
    <mergeCell ref="B89:K89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КОБ ВА ВАШ</vt:lpstr>
      <vt:lpstr>Лист2</vt:lpstr>
      <vt:lpstr>ВАШ умумий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Botir Vaxobov</dc:creator>
  <cp:lastModifiedBy>Super Man</cp:lastModifiedBy>
  <dcterms:created xsi:type="dcterms:W3CDTF">2019-12-21T11:34:00Z</dcterms:created>
  <cp:lastPrinted>2024-04-12T09:14:00Z</cp:lastPrinted>
  <dcterms:modified xsi:type="dcterms:W3CDTF">2024-06-13T11:06:43Z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839631E3CDBC461698D3D85B85DF2D89_12</vt:lpwstr>
  </property>
  <property fmtid="{D5CDD505-2E9C-101B-9397-08002B2CF9AE}" pid="3" name="KSOProductBuildVer">
    <vt:lpwstr>1049-12.2.0.17119</vt:lpwstr>
  </property>
</Properties>
</file>